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120" windowWidth="21576" windowHeight="8100"/>
  </bookViews>
  <sheets>
    <sheet name="Sheet1" sheetId="1" r:id="rId1"/>
  </sheets>
  <definedNames>
    <definedName name="_xlnm.Print_Area" localSheetId="0">Sheet1!$A$1:$H$31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5" i="1" l="1"/>
  <c r="E4" i="1" l="1"/>
  <c r="G5" i="1"/>
  <c r="E11" i="1"/>
  <c r="G11" i="1"/>
  <c r="E18" i="1"/>
  <c r="E8" i="1" l="1"/>
  <c r="E25" i="1" s="1"/>
  <c r="E26" i="1"/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4" i="1"/>
  <c r="G3" i="1"/>
  <c r="G2" i="1"/>
  <c r="G31" i="1" l="1"/>
</calcChain>
</file>

<file path=xl/sharedStrings.xml><?xml version="1.0" encoding="utf-8"?>
<sst xmlns="http://schemas.openxmlformats.org/spreadsheetml/2006/main" count="110" uniqueCount="89">
  <si>
    <t>Line
No</t>
  </si>
  <si>
    <t>Pay Item No.</t>
  </si>
  <si>
    <t>Description</t>
  </si>
  <si>
    <t>Quantity
Units</t>
  </si>
  <si>
    <t>Quantity</t>
  </si>
  <si>
    <t>Unit Cost</t>
  </si>
  <si>
    <t>Cost</t>
  </si>
  <si>
    <t>101-1</t>
  </si>
  <si>
    <t>Mobilization</t>
  </si>
  <si>
    <t>LS</t>
  </si>
  <si>
    <t>102-1</t>
  </si>
  <si>
    <t>Maintenance of Traffic</t>
  </si>
  <si>
    <t>104-10-3</t>
  </si>
  <si>
    <t>LF</t>
  </si>
  <si>
    <t>104-15</t>
  </si>
  <si>
    <t>Soil Tracking Prevention Device</t>
  </si>
  <si>
    <t>EA</t>
  </si>
  <si>
    <t>104-18</t>
  </si>
  <si>
    <t>Inlet Protection System</t>
  </si>
  <si>
    <t>107-2</t>
  </si>
  <si>
    <t>Mowing (30-day cycle)</t>
  </si>
  <si>
    <t>AC</t>
  </si>
  <si>
    <t>110-1-1</t>
  </si>
  <si>
    <t>120-1</t>
  </si>
  <si>
    <t>Regular Excavation</t>
  </si>
  <si>
    <t>CY</t>
  </si>
  <si>
    <t>120-6</t>
  </si>
  <si>
    <t>Embankment</t>
  </si>
  <si>
    <t>160-4</t>
  </si>
  <si>
    <t>SY</t>
  </si>
  <si>
    <t>285-704</t>
  </si>
  <si>
    <t>334-1-13</t>
  </si>
  <si>
    <t>TN</t>
  </si>
  <si>
    <t>337-7-54</t>
  </si>
  <si>
    <t>425-1-521</t>
  </si>
  <si>
    <t>425-1-554</t>
  </si>
  <si>
    <t>430-175-118</t>
  </si>
  <si>
    <t>430-982-125</t>
  </si>
  <si>
    <t>530-3-4</t>
  </si>
  <si>
    <t>570-1-1</t>
  </si>
  <si>
    <t>570-1-2</t>
  </si>
  <si>
    <t>Performance Turf, Sod</t>
  </si>
  <si>
    <t>Project Total</t>
  </si>
  <si>
    <t>Friction Course, FC-9.5</t>
  </si>
  <si>
    <t>LC-01</t>
  </si>
  <si>
    <t>Inlets, DT BOT, Type C, &lt;10'</t>
  </si>
  <si>
    <t>Notes</t>
  </si>
  <si>
    <t>Optional Base, Base Group 4</t>
  </si>
  <si>
    <t>6 " limerock, LBR 100</t>
  </si>
  <si>
    <t>3" thick</t>
  </si>
  <si>
    <t>1" thick</t>
  </si>
  <si>
    <t>Asphalt Structural Course, Superpave SP-12.5</t>
  </si>
  <si>
    <t>Type B Stabilization, LBR 40</t>
  </si>
  <si>
    <t>Auto CAD files included</t>
  </si>
  <si>
    <t xml:space="preserve">All quantities in LF, SF, SY, CF &amp; CY are based on in-situ dimensions and calculations.  If Contractor does not agree with bid quantities, Contractor is required to notify the project owner for discussion to reach agreement before construction per Sec. 4-3.2 of FDOT Standard Specifications.    </t>
  </si>
  <si>
    <t>Note 1.</t>
  </si>
  <si>
    <t>TV inspection included</t>
  </si>
  <si>
    <t>18" Round Pipe Culvert, RCP</t>
  </si>
  <si>
    <t>Contractor is responsible to develop the MOT Plan.</t>
  </si>
  <si>
    <t>Performance Turf, Seed &amp; Mulch</t>
  </si>
  <si>
    <t>Including wet grout, filter fabric, 4" gravel layer</t>
  </si>
  <si>
    <t>Riprap-Rubble, F&amp;I, Ditch Lining, Avg. 15" Dia. Size</t>
  </si>
  <si>
    <t>Mitered End Sect, RCP, 18" CD</t>
  </si>
  <si>
    <t>After performance turf installed; 2 cycles expected</t>
  </si>
  <si>
    <t>350-4-13</t>
  </si>
  <si>
    <t>LC-03</t>
  </si>
  <si>
    <t>Tree Barricades</t>
  </si>
  <si>
    <t>Tree Arborist Works for Tree Protection, Assessment, Mitigation and Removal</t>
  </si>
  <si>
    <t>Reinforced Cement Concrete Pavement, 12" Thick  (Raveling Strips)</t>
  </si>
  <si>
    <t>Sheet C-101 &amp; Detail A on Sheet C-312, not covered by Tree Arborist Works</t>
  </si>
  <si>
    <t>LC-02</t>
  </si>
  <si>
    <t>Sediment Barrier - Silt Fence</t>
  </si>
  <si>
    <t>104-10-3.1</t>
  </si>
  <si>
    <t>Sediment Barrier - Heavy Duty Silt Barrier</t>
  </si>
  <si>
    <t>Detail B &amp; C of Sheet C-902</t>
  </si>
  <si>
    <t>Detail D of Sheet C-903 &amp; Detail A of Sheet C-903</t>
  </si>
  <si>
    <t>Detail E of Sheet C-903</t>
  </si>
  <si>
    <t>Including rebars</t>
  </si>
  <si>
    <t xml:space="preserve">Inlets, DT BOT, Type E, &lt;10' </t>
  </si>
  <si>
    <t>425-3-61</t>
  </si>
  <si>
    <t>Junction Box, J-7, &lt;10', ALT. B, 4'X4', 2-Piece Cover</t>
  </si>
  <si>
    <t>As-Built Survey &amp; Construction Stakeout</t>
  </si>
  <si>
    <t>FDOT Index #200, #201; Manhole with Type I cast iron frame &amp; round riser</t>
  </si>
  <si>
    <t xml:space="preserve">Clearing and Grubbing </t>
  </si>
  <si>
    <t>Including tree removal &amp; disposal</t>
  </si>
  <si>
    <t>Including tree assessment, mitigation, removal and compliance reports; including tree trunk protection as needed (Detail B on Sheet C-312)</t>
  </si>
  <si>
    <t>12" (min.) thick</t>
  </si>
  <si>
    <t xml:space="preserve">Including concrete grout for blind corners; FDOT Index #232 </t>
  </si>
  <si>
    <t xml:space="preserve">watering included until establishment (60 days)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</si>
</sst>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0" fontId="2" fillId="0" borderId="8" xfId="0" applyFont="1" applyBorder="1" applyAlignment="1">
      <alignment horizontal="right"/>
    </xf>
    <xf numFmtId="44" fontId="2" fillId="0" borderId="9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4" fillId="0" borderId="6" xfId="2" applyFont="1" applyBorder="1"/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4" fillId="0" borderId="4" xfId="2" applyFont="1" applyBorder="1"/>
    <xf numFmtId="44" fontId="5" fillId="0" borderId="11" xfId="2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41" fontId="5" fillId="0" borderId="23" xfId="1" applyNumberFormat="1" applyFont="1" applyBorder="1"/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6" fillId="0" borderId="30" xfId="0" applyFont="1" applyBorder="1" applyAlignment="1">
      <alignment wrapText="1"/>
    </xf>
    <xf numFmtId="164" fontId="3" fillId="0" borderId="17" xfId="1" applyNumberFormat="1" applyFont="1" applyBorder="1"/>
    <xf numFmtId="164" fontId="3" fillId="0" borderId="19" xfId="1" applyNumberFormat="1" applyFont="1" applyBorder="1"/>
    <xf numFmtId="164" fontId="4" fillId="0" borderId="19" xfId="1" applyNumberFormat="1" applyFont="1" applyBorder="1"/>
    <xf numFmtId="164" fontId="4" fillId="0" borderId="19" xfId="1" applyNumberFormat="1" applyFont="1" applyBorder="1" applyAlignment="1">
      <alignment horizontal="right"/>
    </xf>
    <xf numFmtId="164" fontId="4" fillId="0" borderId="17" xfId="1" applyNumberFormat="1" applyFont="1" applyBorder="1"/>
    <xf numFmtId="164" fontId="4" fillId="0" borderId="20" xfId="1" applyNumberFormat="1" applyFont="1" applyBorder="1"/>
    <xf numFmtId="44" fontId="4" fillId="0" borderId="25" xfId="2" applyFont="1" applyBorder="1" applyProtection="1">
      <protection locked="0"/>
    </xf>
    <xf numFmtId="44" fontId="4" fillId="0" borderId="26" xfId="2" applyFont="1" applyBorder="1" applyProtection="1">
      <protection locked="0"/>
    </xf>
    <xf numFmtId="44" fontId="4" fillId="0" borderId="27" xfId="2" applyFont="1" applyBorder="1" applyProtection="1">
      <protection locked="0"/>
    </xf>
    <xf numFmtId="44" fontId="5" fillId="0" borderId="28" xfId="2" applyFont="1" applyBorder="1" applyProtection="1">
      <protection locked="0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2" workbookViewId="0">
      <selection activeCell="O14" sqref="O14"/>
    </sheetView>
  </sheetViews>
  <sheetFormatPr defaultRowHeight="14.4" x14ac:dyDescent="0.3"/>
  <cols>
    <col min="1" max="1" width="5.44140625" customWidth="1"/>
    <col min="2" max="2" width="13.6640625" bestFit="1" customWidth="1"/>
    <col min="3" max="3" width="49.88671875" bestFit="1" customWidth="1"/>
    <col min="4" max="4" width="11" customWidth="1"/>
    <col min="5" max="5" width="10.44140625" bestFit="1" customWidth="1"/>
    <col min="6" max="6" width="13.6640625" bestFit="1" customWidth="1"/>
    <col min="7" max="7" width="14" bestFit="1" customWidth="1"/>
    <col min="8" max="8" width="46.109375" customWidth="1"/>
  </cols>
  <sheetData>
    <row r="1" spans="1:8" ht="31.5" x14ac:dyDescent="0.25">
      <c r="A1" s="10" t="s">
        <v>0</v>
      </c>
      <c r="B1" s="14" t="s">
        <v>1</v>
      </c>
      <c r="C1" s="15" t="s">
        <v>2</v>
      </c>
      <c r="D1" s="16" t="s">
        <v>3</v>
      </c>
      <c r="E1" s="17" t="s">
        <v>4</v>
      </c>
      <c r="F1" s="37" t="s">
        <v>5</v>
      </c>
      <c r="G1" s="11" t="s">
        <v>6</v>
      </c>
      <c r="H1" s="38" t="s">
        <v>46</v>
      </c>
    </row>
    <row r="2" spans="1:8" ht="15.75" x14ac:dyDescent="0.25">
      <c r="A2" s="6">
        <v>1</v>
      </c>
      <c r="B2" s="18" t="s">
        <v>7</v>
      </c>
      <c r="C2" s="19" t="s">
        <v>8</v>
      </c>
      <c r="D2" s="20" t="s">
        <v>9</v>
      </c>
      <c r="E2" s="41">
        <v>1</v>
      </c>
      <c r="F2" s="47"/>
      <c r="G2" s="12">
        <f>E2*F2</f>
        <v>0</v>
      </c>
      <c r="H2" s="39"/>
    </row>
    <row r="3" spans="1:8" ht="30" x14ac:dyDescent="0.25">
      <c r="A3" s="7">
        <v>2</v>
      </c>
      <c r="B3" s="21" t="s">
        <v>10</v>
      </c>
      <c r="C3" s="22" t="s">
        <v>11</v>
      </c>
      <c r="D3" s="23" t="s">
        <v>9</v>
      </c>
      <c r="E3" s="42">
        <v>1</v>
      </c>
      <c r="F3" s="48"/>
      <c r="G3" s="8">
        <f t="shared" ref="G3:G27" si="0">E3*F3</f>
        <v>0</v>
      </c>
      <c r="H3" s="39" t="s">
        <v>58</v>
      </c>
    </row>
    <row r="4" spans="1:8" ht="15.75" x14ac:dyDescent="0.25">
      <c r="A4" s="7">
        <v>3</v>
      </c>
      <c r="B4" s="24" t="s">
        <v>12</v>
      </c>
      <c r="C4" s="25" t="s">
        <v>71</v>
      </c>
      <c r="D4" s="26" t="s">
        <v>13</v>
      </c>
      <c r="E4" s="43">
        <f>2900-E5</f>
        <v>2741.73</v>
      </c>
      <c r="F4" s="48"/>
      <c r="G4" s="8">
        <f t="shared" si="0"/>
        <v>0</v>
      </c>
      <c r="H4" s="39" t="s">
        <v>74</v>
      </c>
    </row>
    <row r="5" spans="1:8" ht="15.75" x14ac:dyDescent="0.25">
      <c r="A5" s="7">
        <v>3.1</v>
      </c>
      <c r="B5" s="24" t="s">
        <v>72</v>
      </c>
      <c r="C5" s="25" t="s">
        <v>73</v>
      </c>
      <c r="D5" s="26" t="s">
        <v>13</v>
      </c>
      <c r="E5" s="43">
        <f>110.86+47.41</f>
        <v>158.26999999999998</v>
      </c>
      <c r="F5" s="48"/>
      <c r="G5" s="8">
        <f t="shared" ref="G5" si="1">E5*F5</f>
        <v>0</v>
      </c>
      <c r="H5" s="39" t="s">
        <v>75</v>
      </c>
    </row>
    <row r="6" spans="1:8" ht="15.75" x14ac:dyDescent="0.25">
      <c r="A6" s="7">
        <v>4</v>
      </c>
      <c r="B6" s="24" t="s">
        <v>14</v>
      </c>
      <c r="C6" s="25" t="s">
        <v>15</v>
      </c>
      <c r="D6" s="26" t="s">
        <v>16</v>
      </c>
      <c r="E6" s="43">
        <v>1</v>
      </c>
      <c r="F6" s="48"/>
      <c r="G6" s="8">
        <f t="shared" si="0"/>
        <v>0</v>
      </c>
      <c r="H6" s="39" t="s">
        <v>76</v>
      </c>
    </row>
    <row r="7" spans="1:8" ht="15.75" x14ac:dyDescent="0.25">
      <c r="A7" s="7">
        <v>5</v>
      </c>
      <c r="B7" s="24" t="s">
        <v>17</v>
      </c>
      <c r="C7" s="25" t="s">
        <v>18</v>
      </c>
      <c r="D7" s="26" t="s">
        <v>16</v>
      </c>
      <c r="E7" s="43">
        <v>4</v>
      </c>
      <c r="F7" s="48"/>
      <c r="G7" s="8">
        <f t="shared" si="0"/>
        <v>0</v>
      </c>
      <c r="H7" s="39"/>
    </row>
    <row r="8" spans="1:8" ht="30" x14ac:dyDescent="0.25">
      <c r="A8" s="7">
        <v>6</v>
      </c>
      <c r="B8" s="24" t="s">
        <v>19</v>
      </c>
      <c r="C8" s="25" t="s">
        <v>20</v>
      </c>
      <c r="D8" s="26" t="s">
        <v>21</v>
      </c>
      <c r="E8" s="44">
        <f>ROUNDUP(((6+7*2)*2*1800+20*450+40*140)/43560,0)</f>
        <v>2</v>
      </c>
      <c r="F8" s="48"/>
      <c r="G8" s="8">
        <f t="shared" si="0"/>
        <v>0</v>
      </c>
      <c r="H8" s="39" t="s">
        <v>63</v>
      </c>
    </row>
    <row r="9" spans="1:8" ht="15.75" x14ac:dyDescent="0.25">
      <c r="A9" s="7">
        <v>7</v>
      </c>
      <c r="B9" s="24" t="s">
        <v>22</v>
      </c>
      <c r="C9" s="25" t="s">
        <v>83</v>
      </c>
      <c r="D9" s="26" t="s">
        <v>9</v>
      </c>
      <c r="E9" s="43">
        <v>1</v>
      </c>
      <c r="F9" s="48"/>
      <c r="G9" s="8">
        <f t="shared" si="0"/>
        <v>0</v>
      </c>
      <c r="H9" s="39" t="s">
        <v>84</v>
      </c>
    </row>
    <row r="10" spans="1:8" ht="45" x14ac:dyDescent="0.25">
      <c r="A10" s="7">
        <v>8</v>
      </c>
      <c r="B10" s="24" t="s">
        <v>44</v>
      </c>
      <c r="C10" s="25" t="s">
        <v>67</v>
      </c>
      <c r="D10" s="26" t="s">
        <v>9</v>
      </c>
      <c r="E10" s="43">
        <v>1</v>
      </c>
      <c r="F10" s="48"/>
      <c r="G10" s="8">
        <f t="shared" si="0"/>
        <v>0</v>
      </c>
      <c r="H10" s="39" t="s">
        <v>85</v>
      </c>
    </row>
    <row r="11" spans="1:8" ht="30" x14ac:dyDescent="0.25">
      <c r="A11" s="7">
        <v>9</v>
      </c>
      <c r="B11" s="24" t="s">
        <v>70</v>
      </c>
      <c r="C11" s="25" t="s">
        <v>66</v>
      </c>
      <c r="D11" s="26" t="s">
        <v>13</v>
      </c>
      <c r="E11" s="43">
        <f>497+82+132+86</f>
        <v>797</v>
      </c>
      <c r="F11" s="48"/>
      <c r="G11" s="8">
        <f t="shared" ref="G11" si="2">E11*F11</f>
        <v>0</v>
      </c>
      <c r="H11" s="39" t="s">
        <v>69</v>
      </c>
    </row>
    <row r="12" spans="1:8" ht="15.75" x14ac:dyDescent="0.25">
      <c r="A12" s="7">
        <v>10</v>
      </c>
      <c r="B12" s="24" t="s">
        <v>23</v>
      </c>
      <c r="C12" s="25" t="s">
        <v>24</v>
      </c>
      <c r="D12" s="26" t="s">
        <v>25</v>
      </c>
      <c r="E12" s="43">
        <v>2390</v>
      </c>
      <c r="F12" s="48"/>
      <c r="G12" s="8">
        <f t="shared" si="0"/>
        <v>0</v>
      </c>
      <c r="H12" s="39"/>
    </row>
    <row r="13" spans="1:8" ht="15.75" x14ac:dyDescent="0.25">
      <c r="A13" s="7">
        <v>11</v>
      </c>
      <c r="B13" s="24" t="s">
        <v>26</v>
      </c>
      <c r="C13" s="25" t="s">
        <v>27</v>
      </c>
      <c r="D13" s="26" t="s">
        <v>25</v>
      </c>
      <c r="E13" s="43">
        <v>755</v>
      </c>
      <c r="F13" s="48"/>
      <c r="G13" s="8">
        <f t="shared" si="0"/>
        <v>0</v>
      </c>
      <c r="H13" s="39"/>
    </row>
    <row r="14" spans="1:8" ht="15.75" x14ac:dyDescent="0.25">
      <c r="A14" s="7">
        <v>12</v>
      </c>
      <c r="B14" s="24" t="s">
        <v>28</v>
      </c>
      <c r="C14" s="25" t="s">
        <v>52</v>
      </c>
      <c r="D14" s="26" t="s">
        <v>29</v>
      </c>
      <c r="E14" s="43">
        <v>6245</v>
      </c>
      <c r="F14" s="48"/>
      <c r="G14" s="8">
        <f t="shared" si="0"/>
        <v>0</v>
      </c>
      <c r="H14" s="39" t="s">
        <v>86</v>
      </c>
    </row>
    <row r="15" spans="1:8" ht="15.75" customHeight="1" x14ac:dyDescent="0.25">
      <c r="A15" s="7">
        <v>13</v>
      </c>
      <c r="B15" s="24" t="s">
        <v>30</v>
      </c>
      <c r="C15" s="25" t="s">
        <v>47</v>
      </c>
      <c r="D15" s="26" t="s">
        <v>29</v>
      </c>
      <c r="E15" s="43">
        <v>5000</v>
      </c>
      <c r="F15" s="48"/>
      <c r="G15" s="8">
        <f t="shared" si="0"/>
        <v>0</v>
      </c>
      <c r="H15" s="39" t="s">
        <v>48</v>
      </c>
    </row>
    <row r="16" spans="1:8" ht="15.75" x14ac:dyDescent="0.25">
      <c r="A16" s="7">
        <v>14</v>
      </c>
      <c r="B16" s="24" t="s">
        <v>31</v>
      </c>
      <c r="C16" s="25" t="s">
        <v>51</v>
      </c>
      <c r="D16" s="26" t="s">
        <v>32</v>
      </c>
      <c r="E16" s="43">
        <v>370</v>
      </c>
      <c r="F16" s="48"/>
      <c r="G16" s="8">
        <f t="shared" si="0"/>
        <v>0</v>
      </c>
      <c r="H16" s="39" t="s">
        <v>49</v>
      </c>
    </row>
    <row r="17" spans="1:8" ht="15.75" x14ac:dyDescent="0.25">
      <c r="A17" s="7">
        <v>15</v>
      </c>
      <c r="B17" s="24" t="s">
        <v>33</v>
      </c>
      <c r="C17" s="25" t="s">
        <v>43</v>
      </c>
      <c r="D17" s="26" t="s">
        <v>32</v>
      </c>
      <c r="E17" s="43">
        <v>123</v>
      </c>
      <c r="F17" s="48"/>
      <c r="G17" s="8">
        <f t="shared" si="0"/>
        <v>0</v>
      </c>
      <c r="H17" s="39" t="s">
        <v>50</v>
      </c>
    </row>
    <row r="18" spans="1:8" ht="31.5" x14ac:dyDescent="0.25">
      <c r="A18" s="7">
        <v>16</v>
      </c>
      <c r="B18" s="24" t="s">
        <v>64</v>
      </c>
      <c r="C18" s="25" t="s">
        <v>68</v>
      </c>
      <c r="D18" s="26" t="s">
        <v>29</v>
      </c>
      <c r="E18" s="43">
        <f>(45+45+24)*0.5/9</f>
        <v>6.333333333333333</v>
      </c>
      <c r="F18" s="48"/>
      <c r="G18" s="8">
        <f t="shared" si="0"/>
        <v>0</v>
      </c>
      <c r="H18" s="39" t="s">
        <v>77</v>
      </c>
    </row>
    <row r="19" spans="1:8" ht="30" x14ac:dyDescent="0.25">
      <c r="A19" s="7">
        <v>17</v>
      </c>
      <c r="B19" s="24" t="s">
        <v>34</v>
      </c>
      <c r="C19" s="25" t="s">
        <v>45</v>
      </c>
      <c r="D19" s="26" t="s">
        <v>16</v>
      </c>
      <c r="E19" s="43">
        <v>3</v>
      </c>
      <c r="F19" s="48"/>
      <c r="G19" s="8">
        <f t="shared" si="0"/>
        <v>0</v>
      </c>
      <c r="H19" s="39" t="s">
        <v>87</v>
      </c>
    </row>
    <row r="20" spans="1:8" ht="30" x14ac:dyDescent="0.25">
      <c r="A20" s="7">
        <v>18</v>
      </c>
      <c r="B20" s="24" t="s">
        <v>35</v>
      </c>
      <c r="C20" s="25" t="s">
        <v>78</v>
      </c>
      <c r="D20" s="26" t="s">
        <v>16</v>
      </c>
      <c r="E20" s="43">
        <v>1</v>
      </c>
      <c r="F20" s="48"/>
      <c r="G20" s="8">
        <f t="shared" si="0"/>
        <v>0</v>
      </c>
      <c r="H20" s="39" t="s">
        <v>87</v>
      </c>
    </row>
    <row r="21" spans="1:8" ht="30" x14ac:dyDescent="0.25">
      <c r="A21" s="7">
        <v>19</v>
      </c>
      <c r="B21" s="24" t="s">
        <v>79</v>
      </c>
      <c r="C21" s="25" t="s">
        <v>80</v>
      </c>
      <c r="D21" s="26" t="s">
        <v>16</v>
      </c>
      <c r="E21" s="43">
        <v>2</v>
      </c>
      <c r="F21" s="48"/>
      <c r="G21" s="8">
        <f t="shared" si="0"/>
        <v>0</v>
      </c>
      <c r="H21" s="39" t="s">
        <v>82</v>
      </c>
    </row>
    <row r="22" spans="1:8" ht="15.75" x14ac:dyDescent="0.25">
      <c r="A22" s="7">
        <v>20</v>
      </c>
      <c r="B22" s="24" t="s">
        <v>36</v>
      </c>
      <c r="C22" s="25" t="s">
        <v>57</v>
      </c>
      <c r="D22" s="26" t="s">
        <v>13</v>
      </c>
      <c r="E22" s="43">
        <f>46+173+49+11+71</f>
        <v>350</v>
      </c>
      <c r="F22" s="48"/>
      <c r="G22" s="8">
        <f t="shared" si="0"/>
        <v>0</v>
      </c>
      <c r="H22" s="39" t="s">
        <v>56</v>
      </c>
    </row>
    <row r="23" spans="1:8" ht="15.75" x14ac:dyDescent="0.25">
      <c r="A23" s="7">
        <v>21</v>
      </c>
      <c r="B23" s="24" t="s">
        <v>37</v>
      </c>
      <c r="C23" s="25" t="s">
        <v>62</v>
      </c>
      <c r="D23" s="26" t="s">
        <v>16</v>
      </c>
      <c r="E23" s="43">
        <v>3</v>
      </c>
      <c r="F23" s="48"/>
      <c r="G23" s="8">
        <f t="shared" si="0"/>
        <v>0</v>
      </c>
      <c r="H23" s="39"/>
    </row>
    <row r="24" spans="1:8" ht="15.75" x14ac:dyDescent="0.25">
      <c r="A24" s="7">
        <v>22</v>
      </c>
      <c r="B24" s="24" t="s">
        <v>38</v>
      </c>
      <c r="C24" s="25" t="s">
        <v>61</v>
      </c>
      <c r="D24" s="26" t="s">
        <v>32</v>
      </c>
      <c r="E24" s="43">
        <v>50</v>
      </c>
      <c r="F24" s="49"/>
      <c r="G24" s="8">
        <f t="shared" si="0"/>
        <v>0</v>
      </c>
      <c r="H24" s="39" t="s">
        <v>60</v>
      </c>
    </row>
    <row r="25" spans="1:8" ht="15.6" x14ac:dyDescent="0.3">
      <c r="A25" s="7">
        <v>23</v>
      </c>
      <c r="B25" s="24" t="s">
        <v>39</v>
      </c>
      <c r="C25" s="25" t="s">
        <v>59</v>
      </c>
      <c r="D25" s="26" t="s">
        <v>29</v>
      </c>
      <c r="E25" s="43">
        <f>E8*43560/9-E26</f>
        <v>4469.4444444444443</v>
      </c>
      <c r="F25" s="49"/>
      <c r="G25" s="8">
        <f t="shared" si="0"/>
        <v>0</v>
      </c>
      <c r="H25" s="39" t="s">
        <v>88</v>
      </c>
    </row>
    <row r="26" spans="1:8" ht="15.6" x14ac:dyDescent="0.3">
      <c r="A26" s="7">
        <v>24</v>
      </c>
      <c r="B26" s="27" t="s">
        <v>40</v>
      </c>
      <c r="C26" s="28" t="s">
        <v>41</v>
      </c>
      <c r="D26" s="29" t="s">
        <v>29</v>
      </c>
      <c r="E26" s="45">
        <f>((6+7*2)*2*(1525-1097.25)+(6+7*2)*2*(1900-1525)+(2+7*2+2+3)*(2335-1900)+(2+3+2+3)*(2900-2335))/9</f>
        <v>5210.5555555555557</v>
      </c>
      <c r="F26" s="49"/>
      <c r="G26" s="8">
        <f t="shared" si="0"/>
        <v>0</v>
      </c>
      <c r="H26" s="39" t="s">
        <v>88</v>
      </c>
    </row>
    <row r="27" spans="1:8" ht="15.6" x14ac:dyDescent="0.3">
      <c r="A27" s="7">
        <v>25</v>
      </c>
      <c r="B27" s="30" t="s">
        <v>65</v>
      </c>
      <c r="C27" s="31" t="s">
        <v>81</v>
      </c>
      <c r="D27" s="32" t="s">
        <v>9</v>
      </c>
      <c r="E27" s="46">
        <v>1</v>
      </c>
      <c r="F27" s="49"/>
      <c r="G27" s="8">
        <f t="shared" si="0"/>
        <v>0</v>
      </c>
      <c r="H27" s="39" t="s">
        <v>53</v>
      </c>
    </row>
    <row r="28" spans="1:8" ht="16.2" thickBot="1" x14ac:dyDescent="0.35">
      <c r="A28" s="9"/>
      <c r="B28" s="33"/>
      <c r="C28" s="34"/>
      <c r="D28" s="35"/>
      <c r="E28" s="36"/>
      <c r="F28" s="50"/>
      <c r="G28" s="13"/>
      <c r="H28" s="40"/>
    </row>
    <row r="29" spans="1:8" ht="38.25" customHeight="1" thickBot="1" x14ac:dyDescent="0.35">
      <c r="A29" s="54" t="s">
        <v>55</v>
      </c>
      <c r="B29" s="55"/>
      <c r="C29" s="51" t="s">
        <v>54</v>
      </c>
      <c r="D29" s="52"/>
      <c r="E29" s="52"/>
      <c r="F29" s="52"/>
      <c r="G29" s="52"/>
      <c r="H29" s="53"/>
    </row>
    <row r="30" spans="1:8" ht="15" thickBot="1" x14ac:dyDescent="0.35">
      <c r="B30" s="1"/>
      <c r="D30" s="1"/>
      <c r="E30" s="2"/>
      <c r="F30" s="3"/>
      <c r="G30" s="2"/>
    </row>
    <row r="31" spans="1:8" ht="16.2" thickBot="1" x14ac:dyDescent="0.35">
      <c r="B31" s="1"/>
      <c r="D31" s="1"/>
      <c r="E31" s="2"/>
      <c r="F31" s="4" t="s">
        <v>42</v>
      </c>
      <c r="G31" s="5">
        <f>SUM(G2:G27)</f>
        <v>0</v>
      </c>
    </row>
  </sheetData>
  <sheetProtection password="CCAA" sheet="1" objects="1" scenarios="1"/>
  <mergeCells count="2">
    <mergeCell ref="C29:H29"/>
    <mergeCell ref="A29:B29"/>
  </mergeCells>
  <printOptions horizontalCentered="1"/>
  <pageMargins left="0.45" right="0.45" top="0.75" bottom="0.75" header="0.3" footer="0.3"/>
  <pageSetup scale="77" orientation="landscape" r:id="rId1"/>
  <headerFooter>
    <oddHeader>&amp;C&amp;"-,Bold"&amp;14Bid Pricing Sheet: Apalachee Regional Park - Access Road Improvements for Leon County&amp;R&amp;10 10/19/2016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Guthrie</dc:creator>
  <cp:lastModifiedBy>Don Tobin</cp:lastModifiedBy>
  <cp:lastPrinted>2016-10-19T18:35:09Z</cp:lastPrinted>
  <dcterms:created xsi:type="dcterms:W3CDTF">2016-03-22T15:21:48Z</dcterms:created>
  <dcterms:modified xsi:type="dcterms:W3CDTF">2016-11-17T19:46:51Z</dcterms:modified>
</cp:coreProperties>
</file>