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50"/>
  </bookViews>
  <sheets>
    <sheet name="Cost Estimate" sheetId="1" r:id="rId1"/>
  </sheets>
  <externalReferences>
    <externalReference r:id="rId2"/>
  </externalReferences>
  <definedNames>
    <definedName name="CertificationNumber">[1]Setup!$F$7</definedName>
    <definedName name="ContractNumber">[1]Setup!$L$9</definedName>
    <definedName name="ContractorName">[1]Setup!$F$5</definedName>
    <definedName name="FinancialIDNumber">[1]Setup!$F$9</definedName>
    <definedName name="PayItemDataRange1" localSheetId="0">#REF!</definedName>
    <definedName name="PayItemDataRange1">#REF!</definedName>
    <definedName name="PayItemDataRange2" localSheetId="0">#REF!</definedName>
    <definedName name="PayItemDataRange2">#REF!</definedName>
    <definedName name="PayItemDataRange3" localSheetId="0">#REF!</definedName>
    <definedName name="PayItemDataRange3">#REF!</definedName>
    <definedName name="PayItemDataRange4" localSheetId="0">#REF!</definedName>
    <definedName name="PayItemDataRange4">#REF!</definedName>
    <definedName name="PayItemDataRange5" localSheetId="0">#REF!</definedName>
    <definedName name="PayItemDataRange5">#REF!</definedName>
    <definedName name="PayItemNumber1">[1]Setup!$C$15</definedName>
    <definedName name="PayItemNumber2">[1]Setup!$C$18</definedName>
    <definedName name="PayItemNumber3">[1]Setup!$C$21</definedName>
    <definedName name="PayItemNumber4">[1]Setup!$C$24</definedName>
    <definedName name="PayItemNumber5">[1]Setup!$C$27</definedName>
    <definedName name="PayItemRange1" localSheetId="0">#REF!</definedName>
    <definedName name="PayItemRange1">#REF!</definedName>
    <definedName name="PayItemRange2" localSheetId="0">#REF!</definedName>
    <definedName name="PayItemRange2">#REF!</definedName>
    <definedName name="PayItemRange3" localSheetId="0">#REF!</definedName>
    <definedName name="PayItemRange3">#REF!</definedName>
    <definedName name="PayItemRange4" localSheetId="0">#REF!</definedName>
    <definedName name="PayItemRange4">#REF!</definedName>
    <definedName name="PayItemRange5" localSheetId="0">#REF!</definedName>
    <definedName name="PayItemRange5">#REF!</definedName>
    <definedName name="PayItemUnitsSystem">[1]Setup!$C$34</definedName>
    <definedName name="_xlnm.Print_Area" localSheetId="0">'Cost Estimate'!$A$3:$F$55</definedName>
    <definedName name="_xlnm.Print_Area">#REF!</definedName>
    <definedName name="_xlnm.Print_Titles" localSheetId="0">'Cost Estimate'!$3:$4</definedName>
    <definedName name="StateRoadNumber">[1]Setup!$S$7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5" i="1"/>
  <c r="F45" i="1" l="1"/>
  <c r="F47" i="1" s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95" i="1" l="1"/>
  <c r="F135" i="1" s="1"/>
  <c r="F137" i="1"/>
  <c r="F138" i="1" s="1"/>
</calcChain>
</file>

<file path=xl/sharedStrings.xml><?xml version="1.0" encoding="utf-8"?>
<sst xmlns="http://schemas.openxmlformats.org/spreadsheetml/2006/main" count="350" uniqueCount="141">
  <si>
    <t>SY</t>
  </si>
  <si>
    <t xml:space="preserve">GEOSYNTHETIC REINF </t>
  </si>
  <si>
    <t>CONLOCK II OPEN CONCRETE BLOCK DRIVE/PARKING</t>
  </si>
  <si>
    <t>LS</t>
  </si>
  <si>
    <t>PAVILLION, F&amp;I (LW-SQ12-04) WITH 10' +- STEEL POSTS</t>
  </si>
  <si>
    <t>KIOSK, F&amp;I (SLF-G8-2P-04-MB) WITH STEEL POSTS</t>
  </si>
  <si>
    <t>PAVEMENT MARKINGS</t>
  </si>
  <si>
    <t>AS</t>
  </si>
  <si>
    <t>SINGLE POST SIGN, F&amp;I, UP TO 12 SF</t>
  </si>
  <si>
    <t>LANDSCAPE LABOR</t>
  </si>
  <si>
    <t>EA</t>
  </si>
  <si>
    <t>COONTIE</t>
  </si>
  <si>
    <t>WIRE GRASS</t>
  </si>
  <si>
    <t>PINK MUHLY</t>
  </si>
  <si>
    <t>NATIVE YAUPON</t>
  </si>
  <si>
    <t>SAW PALMETTO</t>
  </si>
  <si>
    <t>IRONWOOD</t>
  </si>
  <si>
    <t>LONGLEAF PINE</t>
  </si>
  <si>
    <t>BLACK GUM</t>
  </si>
  <si>
    <t>DD BLANCHARD MAGNOLIA</t>
  </si>
  <si>
    <t>LIVE OAK</t>
  </si>
  <si>
    <t>LANDSCAPING</t>
  </si>
  <si>
    <t>PERFORMANCE TURF, SOD</t>
  </si>
  <si>
    <t>PHASE I ONLY</t>
  </si>
  <si>
    <t>QUANTITY</t>
  </si>
  <si>
    <t>UNIT</t>
  </si>
  <si>
    <t>SUMMARY OF  ITEMS</t>
  </si>
  <si>
    <t>FENCE GATE,TYP B, DBL, 20.1'-24' OPENING</t>
  </si>
  <si>
    <t>LF</t>
  </si>
  <si>
    <t>DOUBLE RAIL WOOD FENCE</t>
  </si>
  <si>
    <t>CONCRETE SIDEWALK AND DRIVEWAYS, 6" THICK</t>
  </si>
  <si>
    <t>CONCRETE SIDEWALK AND DRIVEWAYS, 4" THICK</t>
  </si>
  <si>
    <t>TN</t>
  </si>
  <si>
    <t>TYPE SP 12.5 SUPERPAVE ASPHALT (TRAFFIC B)</t>
  </si>
  <si>
    <t>OBG 6 (LIMEROCK BASE, LBR 100)</t>
  </si>
  <si>
    <t>6' WIDE BIKE RACK</t>
  </si>
  <si>
    <t>CONCRETE WHEEL STOP</t>
  </si>
  <si>
    <t>PREPARED SOIL LAYER, FINISH SOIL, 6"</t>
  </si>
  <si>
    <t>TYPE B STABILIZATION</t>
  </si>
  <si>
    <t>CY</t>
  </si>
  <si>
    <t>BORROW EXCAVATION, TRUCK MEASURE</t>
  </si>
  <si>
    <t>REGULAR EXCAVATION</t>
  </si>
  <si>
    <t>AC</t>
  </si>
  <si>
    <t>CLEARING &amp; GRUBBING (TRAIL ONLY)</t>
  </si>
  <si>
    <t>SOIL TRACKING PREVENTION DEVICE</t>
  </si>
  <si>
    <t>TREE PROTECTION BARRICADE</t>
  </si>
  <si>
    <t>SEDIMENT BARRIER</t>
  </si>
  <si>
    <t>ED</t>
  </si>
  <si>
    <t>WORK ZONE SIGN</t>
  </si>
  <si>
    <t>MAINTENANCE OF TRAFFIC</t>
  </si>
  <si>
    <t>MOBILIZATION</t>
  </si>
  <si>
    <t>OPINION OF PROBABLE CONSTRUCTION COST</t>
  </si>
  <si>
    <t>INITIAL CONTINGENCY</t>
  </si>
  <si>
    <t>SUB-TOTAL</t>
  </si>
  <si>
    <t>0145 2</t>
  </si>
  <si>
    <t>0710 90</t>
  </si>
  <si>
    <t>0700 1 11</t>
  </si>
  <si>
    <t>*</t>
  </si>
  <si>
    <t>0570 1 2</t>
  </si>
  <si>
    <t>0550 60 225</t>
  </si>
  <si>
    <t>0522 2</t>
  </si>
  <si>
    <t>0522 1</t>
  </si>
  <si>
    <t>0334 1 22</t>
  </si>
  <si>
    <t>0285 706</t>
  </si>
  <si>
    <t>0162 1 11</t>
  </si>
  <si>
    <t>0160 4</t>
  </si>
  <si>
    <t>120 2 2</t>
  </si>
  <si>
    <t>0120 1</t>
  </si>
  <si>
    <t>0110 1 1</t>
  </si>
  <si>
    <t>0104 15</t>
  </si>
  <si>
    <t>0104 10 3</t>
  </si>
  <si>
    <t>0102 60</t>
  </si>
  <si>
    <t>102 1</t>
  </si>
  <si>
    <t>10%</t>
  </si>
  <si>
    <t>0101 1</t>
  </si>
  <si>
    <t>COST</t>
  </si>
  <si>
    <t>NUMBER</t>
  </si>
  <si>
    <t>TOTAL</t>
  </si>
  <si>
    <t>ITEM</t>
  </si>
  <si>
    <t>INCLUDES COST OF D-2 GEOSYNTHETIC REINFORCEMENT AND FILLING VOIDS WITH SELECT FILL</t>
  </si>
  <si>
    <t>LC-018</t>
  </si>
  <si>
    <t>ALL SOD SHALL BE CENTIPEDE AND INCLUDES THE COST OF NORTH AMERICAN GREEN P300</t>
  </si>
  <si>
    <t>INCLUDES COST OF ALL REINFORCING AND THICKENED EDGE  FOR THE PORTABLE TOILET/ADA PARKING SLABS</t>
  </si>
  <si>
    <t>INCLUDES COST OF ALL REINFORCING AND THICKENED EDGE FOR THE PAVILION/KIOSK SLABS</t>
  </si>
  <si>
    <t>INCLUDES COST OF ANY STRUCTURAL FILL</t>
  </si>
  <si>
    <t>0120 2 2</t>
  </si>
  <si>
    <t>INCLUDES COST OF ANY AND ALL CONTRACTOR SECURED PERMITS</t>
  </si>
  <si>
    <t>PAY ITEM NOTES:</t>
  </si>
  <si>
    <t>AS-BUILT SURVEY (INCL. LANDSCAPING)</t>
  </si>
  <si>
    <t>LC-020</t>
  </si>
  <si>
    <t>CONSTRUCTION LAYOUT &amp; TRAIL STAKEOUT</t>
  </si>
  <si>
    <t>LC-019</t>
  </si>
  <si>
    <t>6" CONLOCK II OPEN CONCRETE BLOCK DRIVE/PARKING (OR APPROVED EQUAL)</t>
  </si>
  <si>
    <t>LC-017</t>
  </si>
  <si>
    <t>LC-016</t>
  </si>
  <si>
    <t>PAINTED PAVEMENT MARKINGS</t>
  </si>
  <si>
    <t>MULCH/EDGING/MISC. LANDSCAPING</t>
  </si>
  <si>
    <t>LC-015</t>
  </si>
  <si>
    <t>COONTIE (1 GAL.)</t>
  </si>
  <si>
    <t>LC-014</t>
  </si>
  <si>
    <t>WIRE GRASS (1 GAL.)</t>
  </si>
  <si>
    <t>LC-013</t>
  </si>
  <si>
    <t>PINK MUHLY (1 GAL.)</t>
  </si>
  <si>
    <t>LC-012</t>
  </si>
  <si>
    <t>NATIVE YAUPON (7 GAL.)</t>
  </si>
  <si>
    <t>LC-011</t>
  </si>
  <si>
    <t>SAW PALMETTO (7 GAL.)</t>
  </si>
  <si>
    <t>LC-010</t>
  </si>
  <si>
    <t>IRONWOOD (1" CAL., 15 GAL.)</t>
  </si>
  <si>
    <t>LC-009</t>
  </si>
  <si>
    <t>LONGLEAF PINE (1" CAL., 15 GAL.)</t>
  </si>
  <si>
    <t>LC-008</t>
  </si>
  <si>
    <t>BLACK GUM (1" CAL., 15 GAL.)</t>
  </si>
  <si>
    <t>LC-007</t>
  </si>
  <si>
    <t>DD BLANCHARD MAGNOLIA (2" CAL., 30 GAL.)</t>
  </si>
  <si>
    <t>LC-006</t>
  </si>
  <si>
    <t>LIVE OAK (3" CAL., 65 GAL.)</t>
  </si>
  <si>
    <t>LC-005</t>
  </si>
  <si>
    <t>TEMPORARY IRRIGATION, WATERING TRUCK</t>
  </si>
  <si>
    <t>LC-004</t>
  </si>
  <si>
    <t>FENCE GATE,TYP B, DBL, 24' OPENING</t>
  </si>
  <si>
    <t>CONCRETE BUMPER GUARD FOR PARKING LOT, F&amp;I</t>
  </si>
  <si>
    <t>0542 70</t>
  </si>
  <si>
    <t xml:space="preserve"> WOOD RAIL "PINELLAS STYLE" FENCE, F&amp;I</t>
  </si>
  <si>
    <t>LC-003</t>
  </si>
  <si>
    <t>CONCRETE SLABS AND DRIVEWAYS, 6" THICK</t>
  </si>
  <si>
    <t>CONCRETE SIDEWALK AND SLABS, 4" THICK</t>
  </si>
  <si>
    <t>RIBBON CURB, COMPLETE INCL STEEL</t>
  </si>
  <si>
    <t>0520 2 5</t>
  </si>
  <si>
    <t>LC-002</t>
  </si>
  <si>
    <t>CLEARING &amp; GRUBBING (TRAILHEAD)</t>
  </si>
  <si>
    <t>0110 1 1B</t>
  </si>
  <si>
    <t>CLEARING &amp; GRUBBING (EQUESTRIAN TRAIL ONLY)</t>
  </si>
  <si>
    <t>0110 1 1A</t>
  </si>
  <si>
    <t>LC-001</t>
  </si>
  <si>
    <t>SUBTOTAL</t>
  </si>
  <si>
    <t>GRAND TOTAL</t>
  </si>
  <si>
    <t>KIOSK W/BENCH, F&amp;I (RCP SLF-G8-2P-04-MB-B or Approved Equal) W/STEEL POSTS, COMPLETE INCL FOUNDATION</t>
  </si>
  <si>
    <t>PAVILION, F&amp;I (RCP LW-SQ12-04 or Approved Equal) W/10' +- STEEL POSTS, COMPLETE INCL FOUNDATION</t>
  </si>
  <si>
    <t>BID PRICING SHEET - ST MARKS HEADWATERS GREENWAY PHASE I - BAUM ROAD EQUESTRIAN TRAILHEAD</t>
  </si>
  <si>
    <t>0334 1 52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</si>
</sst>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8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1" fillId="2" borderId="1" xfId="2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 vertical="center"/>
    </xf>
    <xf numFmtId="1" fontId="4" fillId="2" borderId="4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vertical="center"/>
    </xf>
    <xf numFmtId="164" fontId="4" fillId="2" borderId="7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4" fillId="2" borderId="4" xfId="2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7" fontId="4" fillId="0" borderId="5" xfId="1" applyNumberFormat="1" applyFont="1" applyFill="1" applyBorder="1" applyAlignment="1">
      <alignment horizontal="center"/>
    </xf>
    <xf numFmtId="7" fontId="4" fillId="0" borderId="5" xfId="1" applyNumberFormat="1" applyFont="1" applyFill="1" applyBorder="1" applyAlignment="1">
      <alignment horizontal="center" vertical="center"/>
    </xf>
    <xf numFmtId="1" fontId="4" fillId="0" borderId="5" xfId="2" applyNumberFormat="1" applyFont="1" applyFill="1" applyBorder="1" applyAlignment="1">
      <alignment horizontal="center"/>
    </xf>
    <xf numFmtId="49" fontId="4" fillId="0" borderId="5" xfId="2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 vertical="center"/>
    </xf>
    <xf numFmtId="2" fontId="4" fillId="0" borderId="5" xfId="0" applyNumberFormat="1" applyFont="1" applyFill="1" applyBorder="1" applyAlignment="1">
      <alignment horizontal="left"/>
    </xf>
    <xf numFmtId="7" fontId="4" fillId="0" borderId="8" xfId="1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left"/>
    </xf>
    <xf numFmtId="7" fontId="4" fillId="0" borderId="16" xfId="1" applyNumberFormat="1" applyFont="1" applyFill="1" applyBorder="1" applyAlignment="1">
      <alignment horizontal="center"/>
    </xf>
    <xf numFmtId="9" fontId="4" fillId="3" borderId="16" xfId="1" applyNumberFormat="1" applyFont="1" applyFill="1" applyBorder="1" applyAlignment="1">
      <alignment horizontal="center" vertical="center"/>
    </xf>
    <xf numFmtId="1" fontId="4" fillId="2" borderId="16" xfId="2" applyNumberFormat="1" applyFont="1" applyFill="1" applyBorder="1" applyAlignment="1">
      <alignment horizontal="center"/>
    </xf>
    <xf numFmtId="49" fontId="4" fillId="0" borderId="16" xfId="2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left" vertical="center"/>
    </xf>
    <xf numFmtId="2" fontId="4" fillId="0" borderId="17" xfId="0" applyNumberFormat="1" applyFont="1" applyFill="1" applyBorder="1" applyAlignment="1">
      <alignment horizontal="left"/>
    </xf>
    <xf numFmtId="9" fontId="4" fillId="0" borderId="5" xfId="1" applyNumberFormat="1" applyFont="1" applyFill="1" applyBorder="1" applyAlignment="1">
      <alignment horizontal="center" vertical="center"/>
    </xf>
    <xf numFmtId="164" fontId="4" fillId="2" borderId="5" xfId="2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left"/>
    </xf>
    <xf numFmtId="0" fontId="4" fillId="0" borderId="5" xfId="2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4" borderId="5" xfId="1" applyNumberFormat="1" applyFont="1" applyFill="1" applyBorder="1" applyAlignment="1">
      <alignment horizontal="center" vertical="center"/>
    </xf>
    <xf numFmtId="1" fontId="1" fillId="2" borderId="5" xfId="2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left" vertical="center"/>
    </xf>
    <xf numFmtId="2" fontId="4" fillId="2" borderId="18" xfId="0" applyNumberFormat="1" applyFont="1" applyFill="1" applyBorder="1" applyAlignment="1">
      <alignment horizontal="left" vertical="center"/>
    </xf>
    <xf numFmtId="165" fontId="4" fillId="2" borderId="5" xfId="1" applyNumberFormat="1" applyFont="1" applyFill="1" applyBorder="1" applyAlignment="1">
      <alignment horizontal="center" vertical="center"/>
    </xf>
    <xf numFmtId="1" fontId="4" fillId="2" borderId="5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165" fontId="2" fillId="2" borderId="5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left"/>
    </xf>
    <xf numFmtId="164" fontId="4" fillId="2" borderId="5" xfId="2" applyNumberFormat="1" applyFont="1" applyFill="1" applyBorder="1" applyAlignment="1">
      <alignment horizontal="center" vertical="center"/>
    </xf>
    <xf numFmtId="2" fontId="4" fillId="2" borderId="5" xfId="2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Fill="1"/>
    <xf numFmtId="7" fontId="4" fillId="0" borderId="26" xfId="1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left"/>
    </xf>
    <xf numFmtId="165" fontId="4" fillId="0" borderId="0" xfId="0" applyNumberFormat="1" applyFont="1" applyFill="1"/>
    <xf numFmtId="165" fontId="4" fillId="0" borderId="0" xfId="0" applyNumberFormat="1" applyFont="1"/>
    <xf numFmtId="0" fontId="4" fillId="2" borderId="27" xfId="0" applyFont="1" applyFill="1" applyBorder="1" applyAlignment="1">
      <alignment horizontal="left" vertical="center"/>
    </xf>
    <xf numFmtId="2" fontId="4" fillId="2" borderId="27" xfId="0" applyNumberFormat="1" applyFont="1" applyFill="1" applyBorder="1" applyAlignment="1">
      <alignment horizontal="left" vertical="center"/>
    </xf>
    <xf numFmtId="1" fontId="4" fillId="0" borderId="5" xfId="2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left" vertical="center"/>
    </xf>
    <xf numFmtId="2" fontId="4" fillId="2" borderId="27" xfId="0" applyNumberFormat="1" applyFont="1" applyFill="1" applyBorder="1" applyAlignment="1">
      <alignment horizontal="left"/>
    </xf>
    <xf numFmtId="0" fontId="6" fillId="0" borderId="0" xfId="0" applyFont="1" applyFill="1"/>
    <xf numFmtId="165" fontId="6" fillId="0" borderId="0" xfId="0" applyNumberFormat="1" applyFont="1" applyFill="1"/>
    <xf numFmtId="165" fontId="4" fillId="2" borderId="29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/>
    </xf>
    <xf numFmtId="7" fontId="4" fillId="0" borderId="29" xfId="1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165" fontId="4" fillId="0" borderId="5" xfId="1" applyNumberFormat="1" applyFont="1" applyFill="1" applyBorder="1" applyAlignment="1" applyProtection="1">
      <alignment horizontal="center" vertical="center"/>
      <protection locked="0"/>
    </xf>
    <xf numFmtId="165" fontId="4" fillId="2" borderId="5" xfId="1" applyNumberFormat="1" applyFont="1" applyFill="1" applyBorder="1" applyAlignment="1" applyProtection="1">
      <alignment horizontal="center" vertical="center"/>
      <protection locked="0"/>
    </xf>
    <xf numFmtId="7" fontId="4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7" fontId="4" fillId="0" borderId="8" xfId="1" applyNumberFormat="1" applyFont="1" applyFill="1" applyBorder="1" applyAlignment="1">
      <alignment horizontal="right" vertical="center"/>
    </xf>
    <xf numFmtId="2" fontId="4" fillId="0" borderId="36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7" fontId="7" fillId="0" borderId="39" xfId="1" applyNumberFormat="1" applyFont="1" applyFill="1" applyBorder="1" applyAlignment="1">
      <alignment horizontal="right" vertical="center"/>
    </xf>
    <xf numFmtId="7" fontId="7" fillId="0" borderId="40" xfId="1" applyNumberFormat="1" applyFont="1" applyFill="1" applyBorder="1" applyAlignment="1">
      <alignment horizontal="right" vertical="center"/>
    </xf>
    <xf numFmtId="7" fontId="7" fillId="0" borderId="41" xfId="1" applyNumberFormat="1" applyFont="1" applyFill="1" applyBorder="1" applyAlignment="1">
      <alignment horizontal="right" vertical="center"/>
    </xf>
    <xf numFmtId="7" fontId="4" fillId="0" borderId="42" xfId="1" applyNumberFormat="1" applyFont="1" applyFill="1" applyBorder="1" applyAlignment="1">
      <alignment horizontal="right" vertical="center"/>
    </xf>
    <xf numFmtId="7" fontId="4" fillId="0" borderId="43" xfId="1" applyNumberFormat="1" applyFont="1" applyFill="1" applyBorder="1" applyAlignment="1">
      <alignment horizontal="right" vertical="center"/>
    </xf>
    <xf numFmtId="7" fontId="4" fillId="0" borderId="4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5" xfId="0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0_Current_Projects\1007C_Lakeside%20Drive%20Drainage%20Phase%20II%20Final%20Design&amp;Permitting\culvert%20replacement\0102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0102 60"/>
      <sheetName val="Template"/>
      <sheetName val="Accuracy"/>
    </sheetNames>
    <sheetDataSet>
      <sheetData sheetId="0">
        <row r="7">
          <cell r="J7" t="str">
            <v>0102 60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tabSelected="1" zoomScale="110" zoomScaleNormal="110" zoomScaleSheetLayoutView="100" zoomScalePageLayoutView="85" workbookViewId="0">
      <selection activeCell="E20" sqref="E20"/>
    </sheetView>
  </sheetViews>
  <sheetFormatPr defaultColWidth="9.140625" defaultRowHeight="14.25" x14ac:dyDescent="0.2"/>
  <cols>
    <col min="1" max="1" width="13.28515625" style="4" customWidth="1"/>
    <col min="2" max="2" width="117.7109375" style="1" customWidth="1"/>
    <col min="3" max="3" width="5.7109375" style="1" bestFit="1" customWidth="1"/>
    <col min="4" max="4" width="11.140625" style="3" bestFit="1" customWidth="1"/>
    <col min="5" max="5" width="14.5703125" style="3" customWidth="1"/>
    <col min="6" max="6" width="17.85546875" style="2" customWidth="1"/>
    <col min="7" max="7" width="12.42578125" style="1" bestFit="1" customWidth="1"/>
    <col min="8" max="16384" width="9.140625" style="1"/>
  </cols>
  <sheetData>
    <row r="1" spans="1:7" ht="15" x14ac:dyDescent="0.25">
      <c r="A1" s="114" t="s">
        <v>139</v>
      </c>
    </row>
    <row r="2" spans="1:7" ht="15" thickBot="1" x14ac:dyDescent="0.25"/>
    <row r="3" spans="1:7" ht="15" thickTop="1" x14ac:dyDescent="0.2">
      <c r="A3" s="107" t="s">
        <v>78</v>
      </c>
      <c r="B3" s="106" t="s">
        <v>26</v>
      </c>
      <c r="C3" s="105" t="s">
        <v>25</v>
      </c>
      <c r="D3" s="105" t="s">
        <v>24</v>
      </c>
      <c r="E3" s="104" t="s">
        <v>25</v>
      </c>
      <c r="F3" s="103" t="s">
        <v>77</v>
      </c>
    </row>
    <row r="4" spans="1:7" x14ac:dyDescent="0.2">
      <c r="A4" s="102" t="s">
        <v>76</v>
      </c>
      <c r="B4" s="101" t="s">
        <v>23</v>
      </c>
      <c r="C4" s="99"/>
      <c r="D4" s="100"/>
      <c r="E4" s="99" t="s">
        <v>75</v>
      </c>
      <c r="F4" s="98" t="s">
        <v>75</v>
      </c>
    </row>
    <row r="5" spans="1:7" x14ac:dyDescent="0.2">
      <c r="A5" s="97" t="s">
        <v>74</v>
      </c>
      <c r="B5" s="96" t="s">
        <v>50</v>
      </c>
      <c r="C5" s="29" t="s">
        <v>3</v>
      </c>
      <c r="D5" s="95">
        <v>1</v>
      </c>
      <c r="E5" s="109">
        <v>0</v>
      </c>
      <c r="F5" s="94">
        <f>D5*E5</f>
        <v>0</v>
      </c>
    </row>
    <row r="6" spans="1:7" x14ac:dyDescent="0.2">
      <c r="A6" s="87" t="s">
        <v>72</v>
      </c>
      <c r="B6" s="57" t="s">
        <v>49</v>
      </c>
      <c r="C6" s="9" t="s">
        <v>3</v>
      </c>
      <c r="D6" s="64">
        <v>1</v>
      </c>
      <c r="E6" s="110">
        <v>0</v>
      </c>
      <c r="F6" s="94">
        <f t="shared" ref="F6:F44" si="0">D6*E6</f>
        <v>0</v>
      </c>
      <c r="G6" s="86"/>
    </row>
    <row r="7" spans="1:7" s="81" customFormat="1" x14ac:dyDescent="0.2">
      <c r="A7" s="88" t="s">
        <v>70</v>
      </c>
      <c r="B7" s="53" t="s">
        <v>46</v>
      </c>
      <c r="C7" s="24" t="s">
        <v>28</v>
      </c>
      <c r="D7" s="89">
        <v>1712</v>
      </c>
      <c r="E7" s="111">
        <v>0</v>
      </c>
      <c r="F7" s="94">
        <f t="shared" si="0"/>
        <v>0</v>
      </c>
      <c r="G7" s="85"/>
    </row>
    <row r="8" spans="1:7" s="81" customFormat="1" x14ac:dyDescent="0.2">
      <c r="A8" s="88" t="s">
        <v>134</v>
      </c>
      <c r="B8" s="53" t="s">
        <v>45</v>
      </c>
      <c r="C8" s="24" t="s">
        <v>28</v>
      </c>
      <c r="D8" s="56">
        <v>196</v>
      </c>
      <c r="E8" s="111">
        <v>0</v>
      </c>
      <c r="F8" s="94">
        <f t="shared" si="0"/>
        <v>0</v>
      </c>
      <c r="G8" s="85"/>
    </row>
    <row r="9" spans="1:7" s="81" customFormat="1" x14ac:dyDescent="0.2">
      <c r="A9" s="88" t="s">
        <v>69</v>
      </c>
      <c r="B9" s="53" t="s">
        <v>44</v>
      </c>
      <c r="C9" s="24" t="s">
        <v>10</v>
      </c>
      <c r="D9" s="56">
        <v>1</v>
      </c>
      <c r="E9" s="111">
        <v>0</v>
      </c>
      <c r="F9" s="94">
        <f t="shared" si="0"/>
        <v>0</v>
      </c>
      <c r="G9" s="85"/>
    </row>
    <row r="10" spans="1:7" s="81" customFormat="1" x14ac:dyDescent="0.2">
      <c r="A10" s="88" t="s">
        <v>133</v>
      </c>
      <c r="B10" s="53" t="s">
        <v>132</v>
      </c>
      <c r="C10" s="24" t="s">
        <v>42</v>
      </c>
      <c r="D10" s="62">
        <v>3.26</v>
      </c>
      <c r="E10" s="112">
        <v>0</v>
      </c>
      <c r="F10" s="94">
        <f t="shared" si="0"/>
        <v>0</v>
      </c>
      <c r="G10" s="85"/>
    </row>
    <row r="11" spans="1:7" s="81" customFormat="1" x14ac:dyDescent="0.2">
      <c r="A11" s="88" t="s">
        <v>131</v>
      </c>
      <c r="B11" s="90" t="s">
        <v>130</v>
      </c>
      <c r="C11" s="24" t="s">
        <v>42</v>
      </c>
      <c r="D11" s="62">
        <v>2.0099999999999998</v>
      </c>
      <c r="E11" s="111">
        <v>0</v>
      </c>
      <c r="F11" s="94">
        <f t="shared" si="0"/>
        <v>0</v>
      </c>
      <c r="G11" s="85"/>
    </row>
    <row r="12" spans="1:7" s="81" customFormat="1" x14ac:dyDescent="0.2">
      <c r="A12" s="88" t="s">
        <v>67</v>
      </c>
      <c r="B12" s="53" t="s">
        <v>41</v>
      </c>
      <c r="C12" s="24" t="s">
        <v>39</v>
      </c>
      <c r="D12" s="56">
        <v>508</v>
      </c>
      <c r="E12" s="111">
        <v>0</v>
      </c>
      <c r="F12" s="94">
        <f t="shared" si="0"/>
        <v>0</v>
      </c>
      <c r="G12" s="85"/>
    </row>
    <row r="13" spans="1:7" s="81" customFormat="1" x14ac:dyDescent="0.2">
      <c r="A13" s="88" t="s">
        <v>85</v>
      </c>
      <c r="B13" s="53" t="s">
        <v>40</v>
      </c>
      <c r="C13" s="24" t="s">
        <v>39</v>
      </c>
      <c r="D13" s="56">
        <v>105</v>
      </c>
      <c r="E13" s="111">
        <v>0</v>
      </c>
      <c r="F13" s="94">
        <f t="shared" si="0"/>
        <v>0</v>
      </c>
      <c r="G13" s="85"/>
    </row>
    <row r="14" spans="1:7" s="81" customFormat="1" x14ac:dyDescent="0.2">
      <c r="A14" s="88" t="s">
        <v>65</v>
      </c>
      <c r="B14" s="53" t="s">
        <v>38</v>
      </c>
      <c r="C14" s="24" t="s">
        <v>0</v>
      </c>
      <c r="D14" s="56">
        <v>7818</v>
      </c>
      <c r="E14" s="111">
        <v>0</v>
      </c>
      <c r="F14" s="94">
        <f t="shared" si="0"/>
        <v>0</v>
      </c>
      <c r="G14" s="85"/>
    </row>
    <row r="15" spans="1:7" s="92" customFormat="1" x14ac:dyDescent="0.2">
      <c r="A15" s="88" t="s">
        <v>64</v>
      </c>
      <c r="B15" s="47" t="s">
        <v>37</v>
      </c>
      <c r="C15" s="24" t="s">
        <v>0</v>
      </c>
      <c r="D15" s="56">
        <v>2778</v>
      </c>
      <c r="E15" s="111">
        <v>0</v>
      </c>
      <c r="F15" s="94">
        <f t="shared" si="0"/>
        <v>0</v>
      </c>
      <c r="G15" s="93"/>
    </row>
    <row r="16" spans="1:7" x14ac:dyDescent="0.2">
      <c r="A16" s="88" t="s">
        <v>129</v>
      </c>
      <c r="B16" s="53" t="s">
        <v>35</v>
      </c>
      <c r="C16" s="24" t="s">
        <v>7</v>
      </c>
      <c r="D16" s="56">
        <v>1</v>
      </c>
      <c r="E16" s="111">
        <v>0</v>
      </c>
      <c r="F16" s="94">
        <f t="shared" si="0"/>
        <v>0</v>
      </c>
      <c r="G16" s="86"/>
    </row>
    <row r="17" spans="1:7" x14ac:dyDescent="0.2">
      <c r="A17" s="88" t="s">
        <v>63</v>
      </c>
      <c r="B17" s="53" t="s">
        <v>34</v>
      </c>
      <c r="C17" s="24" t="s">
        <v>0</v>
      </c>
      <c r="D17" s="56">
        <v>1034</v>
      </c>
      <c r="E17" s="111">
        <v>0</v>
      </c>
      <c r="F17" s="94">
        <f t="shared" si="0"/>
        <v>0</v>
      </c>
      <c r="G17" s="86"/>
    </row>
    <row r="18" spans="1:7" x14ac:dyDescent="0.2">
      <c r="A18" s="88" t="s">
        <v>140</v>
      </c>
      <c r="B18" s="53" t="s">
        <v>33</v>
      </c>
      <c r="C18" s="24" t="s">
        <v>32</v>
      </c>
      <c r="D18" s="61">
        <v>26.9</v>
      </c>
      <c r="E18" s="111">
        <v>0</v>
      </c>
      <c r="F18" s="94">
        <f t="shared" si="0"/>
        <v>0</v>
      </c>
      <c r="G18" s="86"/>
    </row>
    <row r="19" spans="1:7" x14ac:dyDescent="0.2">
      <c r="A19" s="88" t="s">
        <v>128</v>
      </c>
      <c r="B19" s="90" t="s">
        <v>127</v>
      </c>
      <c r="C19" s="24" t="s">
        <v>28</v>
      </c>
      <c r="D19" s="56">
        <v>491</v>
      </c>
      <c r="E19" s="111">
        <v>0</v>
      </c>
      <c r="F19" s="94">
        <f t="shared" si="0"/>
        <v>0</v>
      </c>
      <c r="G19" s="86"/>
    </row>
    <row r="20" spans="1:7" x14ac:dyDescent="0.2">
      <c r="A20" s="88" t="s">
        <v>61</v>
      </c>
      <c r="B20" s="53" t="s">
        <v>126</v>
      </c>
      <c r="C20" s="24" t="s">
        <v>0</v>
      </c>
      <c r="D20" s="56">
        <v>125</v>
      </c>
      <c r="E20" s="111">
        <v>0</v>
      </c>
      <c r="F20" s="94">
        <f t="shared" si="0"/>
        <v>0</v>
      </c>
      <c r="G20" s="86"/>
    </row>
    <row r="21" spans="1:7" x14ac:dyDescent="0.2">
      <c r="A21" s="88" t="s">
        <v>60</v>
      </c>
      <c r="B21" s="53" t="s">
        <v>125</v>
      </c>
      <c r="C21" s="24" t="s">
        <v>0</v>
      </c>
      <c r="D21" s="56">
        <v>51</v>
      </c>
      <c r="E21" s="111">
        <v>0</v>
      </c>
      <c r="F21" s="94">
        <f t="shared" si="0"/>
        <v>0</v>
      </c>
      <c r="G21" s="86"/>
    </row>
    <row r="22" spans="1:7" s="81" customFormat="1" x14ac:dyDescent="0.2">
      <c r="A22" s="88" t="s">
        <v>124</v>
      </c>
      <c r="B22" s="53" t="s">
        <v>123</v>
      </c>
      <c r="C22" s="24" t="s">
        <v>28</v>
      </c>
      <c r="D22" s="56">
        <v>1128</v>
      </c>
      <c r="E22" s="112">
        <v>0</v>
      </c>
      <c r="F22" s="94">
        <f t="shared" si="0"/>
        <v>0</v>
      </c>
      <c r="G22" s="85"/>
    </row>
    <row r="23" spans="1:7" x14ac:dyDescent="0.2">
      <c r="A23" s="88" t="s">
        <v>122</v>
      </c>
      <c r="B23" s="53" t="s">
        <v>121</v>
      </c>
      <c r="C23" s="24" t="s">
        <v>7</v>
      </c>
      <c r="D23" s="56">
        <v>6</v>
      </c>
      <c r="E23" s="111">
        <v>0</v>
      </c>
      <c r="F23" s="94">
        <f t="shared" si="0"/>
        <v>0</v>
      </c>
      <c r="G23" s="86"/>
    </row>
    <row r="24" spans="1:7" s="81" customFormat="1" x14ac:dyDescent="0.2">
      <c r="A24" s="88" t="s">
        <v>59</v>
      </c>
      <c r="B24" s="90" t="s">
        <v>120</v>
      </c>
      <c r="C24" s="24" t="s">
        <v>10</v>
      </c>
      <c r="D24" s="56">
        <v>1</v>
      </c>
      <c r="E24" s="111">
        <v>0</v>
      </c>
      <c r="F24" s="94">
        <f t="shared" si="0"/>
        <v>0</v>
      </c>
      <c r="G24" s="85"/>
    </row>
    <row r="25" spans="1:7" s="81" customFormat="1" x14ac:dyDescent="0.2">
      <c r="A25" s="88" t="s">
        <v>58</v>
      </c>
      <c r="B25" s="53" t="s">
        <v>22</v>
      </c>
      <c r="C25" s="11" t="s">
        <v>0</v>
      </c>
      <c r="D25" s="56">
        <v>3475</v>
      </c>
      <c r="E25" s="111">
        <v>0</v>
      </c>
      <c r="F25" s="94">
        <f t="shared" si="0"/>
        <v>0</v>
      </c>
      <c r="G25" s="85"/>
    </row>
    <row r="26" spans="1:7" s="81" customFormat="1" x14ac:dyDescent="0.2">
      <c r="A26" s="88" t="s">
        <v>119</v>
      </c>
      <c r="B26" s="53" t="s">
        <v>118</v>
      </c>
      <c r="C26" s="11" t="s">
        <v>3</v>
      </c>
      <c r="D26" s="56">
        <v>1</v>
      </c>
      <c r="E26" s="112">
        <v>0</v>
      </c>
      <c r="F26" s="94">
        <f t="shared" si="0"/>
        <v>0</v>
      </c>
      <c r="G26" s="85"/>
    </row>
    <row r="27" spans="1:7" s="81" customFormat="1" x14ac:dyDescent="0.2">
      <c r="A27" s="91" t="s">
        <v>117</v>
      </c>
      <c r="B27" s="53" t="s">
        <v>116</v>
      </c>
      <c r="C27" s="11" t="s">
        <v>10</v>
      </c>
      <c r="D27" s="56">
        <v>5</v>
      </c>
      <c r="E27" s="112">
        <v>0</v>
      </c>
      <c r="F27" s="94">
        <f t="shared" si="0"/>
        <v>0</v>
      </c>
      <c r="G27" s="85"/>
    </row>
    <row r="28" spans="1:7" s="81" customFormat="1" x14ac:dyDescent="0.2">
      <c r="A28" s="88" t="s">
        <v>115</v>
      </c>
      <c r="B28" s="53" t="s">
        <v>114</v>
      </c>
      <c r="C28" s="11" t="s">
        <v>10</v>
      </c>
      <c r="D28" s="56">
        <v>6</v>
      </c>
      <c r="E28" s="112">
        <v>0</v>
      </c>
      <c r="F28" s="94">
        <f t="shared" si="0"/>
        <v>0</v>
      </c>
      <c r="G28" s="85"/>
    </row>
    <row r="29" spans="1:7" s="81" customFormat="1" x14ac:dyDescent="0.2">
      <c r="A29" s="91" t="s">
        <v>113</v>
      </c>
      <c r="B29" s="53" t="s">
        <v>112</v>
      </c>
      <c r="C29" s="11" t="s">
        <v>10</v>
      </c>
      <c r="D29" s="56">
        <v>3</v>
      </c>
      <c r="E29" s="112">
        <v>0</v>
      </c>
      <c r="F29" s="94">
        <f t="shared" si="0"/>
        <v>0</v>
      </c>
      <c r="G29" s="85"/>
    </row>
    <row r="30" spans="1:7" s="81" customFormat="1" x14ac:dyDescent="0.2">
      <c r="A30" s="88" t="s">
        <v>111</v>
      </c>
      <c r="B30" s="53" t="s">
        <v>110</v>
      </c>
      <c r="C30" s="11" t="s">
        <v>10</v>
      </c>
      <c r="D30" s="56">
        <v>22</v>
      </c>
      <c r="E30" s="112">
        <v>0</v>
      </c>
      <c r="F30" s="94">
        <f t="shared" si="0"/>
        <v>0</v>
      </c>
      <c r="G30" s="85"/>
    </row>
    <row r="31" spans="1:7" s="81" customFormat="1" x14ac:dyDescent="0.2">
      <c r="A31" s="91" t="s">
        <v>109</v>
      </c>
      <c r="B31" s="53" t="s">
        <v>108</v>
      </c>
      <c r="C31" s="11" t="s">
        <v>10</v>
      </c>
      <c r="D31" s="56">
        <v>3</v>
      </c>
      <c r="E31" s="112">
        <v>0</v>
      </c>
      <c r="F31" s="94">
        <f t="shared" si="0"/>
        <v>0</v>
      </c>
      <c r="G31" s="85"/>
    </row>
    <row r="32" spans="1:7" s="81" customFormat="1" x14ac:dyDescent="0.2">
      <c r="A32" s="88" t="s">
        <v>107</v>
      </c>
      <c r="B32" s="53" t="s">
        <v>106</v>
      </c>
      <c r="C32" s="11" t="s">
        <v>10</v>
      </c>
      <c r="D32" s="56">
        <v>36</v>
      </c>
      <c r="E32" s="112">
        <v>0</v>
      </c>
      <c r="F32" s="94">
        <f t="shared" si="0"/>
        <v>0</v>
      </c>
      <c r="G32" s="85"/>
    </row>
    <row r="33" spans="1:8" s="81" customFormat="1" x14ac:dyDescent="0.2">
      <c r="A33" s="91" t="s">
        <v>105</v>
      </c>
      <c r="B33" s="53" t="s">
        <v>104</v>
      </c>
      <c r="C33" s="11" t="s">
        <v>10</v>
      </c>
      <c r="D33" s="56">
        <v>21</v>
      </c>
      <c r="E33" s="112">
        <v>0</v>
      </c>
      <c r="F33" s="94">
        <f t="shared" si="0"/>
        <v>0</v>
      </c>
      <c r="G33" s="85"/>
    </row>
    <row r="34" spans="1:8" s="81" customFormat="1" x14ac:dyDescent="0.2">
      <c r="A34" s="88" t="s">
        <v>103</v>
      </c>
      <c r="B34" s="53" t="s">
        <v>102</v>
      </c>
      <c r="C34" s="11" t="s">
        <v>10</v>
      </c>
      <c r="D34" s="56">
        <v>340</v>
      </c>
      <c r="E34" s="112">
        <v>0</v>
      </c>
      <c r="F34" s="94">
        <f t="shared" si="0"/>
        <v>0</v>
      </c>
      <c r="G34" s="85"/>
    </row>
    <row r="35" spans="1:8" s="81" customFormat="1" x14ac:dyDescent="0.2">
      <c r="A35" s="91" t="s">
        <v>101</v>
      </c>
      <c r="B35" s="53" t="s">
        <v>100</v>
      </c>
      <c r="C35" s="11" t="s">
        <v>10</v>
      </c>
      <c r="D35" s="56">
        <v>330</v>
      </c>
      <c r="E35" s="112">
        <v>0</v>
      </c>
      <c r="F35" s="94">
        <f t="shared" si="0"/>
        <v>0</v>
      </c>
      <c r="G35" s="85"/>
    </row>
    <row r="36" spans="1:8" s="81" customFormat="1" x14ac:dyDescent="0.2">
      <c r="A36" s="88" t="s">
        <v>99</v>
      </c>
      <c r="B36" s="53" t="s">
        <v>98</v>
      </c>
      <c r="C36" s="11" t="s">
        <v>10</v>
      </c>
      <c r="D36" s="56">
        <v>170</v>
      </c>
      <c r="E36" s="112">
        <v>0</v>
      </c>
      <c r="F36" s="94">
        <f t="shared" si="0"/>
        <v>0</v>
      </c>
      <c r="G36" s="85"/>
    </row>
    <row r="37" spans="1:8" s="81" customFormat="1" x14ac:dyDescent="0.2">
      <c r="A37" s="91" t="s">
        <v>97</v>
      </c>
      <c r="B37" s="90" t="s">
        <v>96</v>
      </c>
      <c r="C37" s="11" t="s">
        <v>3</v>
      </c>
      <c r="D37" s="89">
        <v>1</v>
      </c>
      <c r="E37" s="112">
        <v>0</v>
      </c>
      <c r="F37" s="94">
        <f t="shared" si="0"/>
        <v>0</v>
      </c>
      <c r="G37" s="85"/>
    </row>
    <row r="38" spans="1:8" s="81" customFormat="1" x14ac:dyDescent="0.2">
      <c r="A38" s="88" t="s">
        <v>56</v>
      </c>
      <c r="B38" s="53" t="s">
        <v>8</v>
      </c>
      <c r="C38" s="11" t="s">
        <v>7</v>
      </c>
      <c r="D38" s="56">
        <v>2</v>
      </c>
      <c r="E38" s="111">
        <v>0</v>
      </c>
      <c r="F38" s="94">
        <f t="shared" si="0"/>
        <v>0</v>
      </c>
      <c r="G38" s="85"/>
    </row>
    <row r="39" spans="1:8" s="81" customFormat="1" x14ac:dyDescent="0.2">
      <c r="A39" s="87" t="s">
        <v>55</v>
      </c>
      <c r="B39" s="57" t="s">
        <v>95</v>
      </c>
      <c r="C39" s="9" t="s">
        <v>3</v>
      </c>
      <c r="D39" s="56">
        <v>1</v>
      </c>
      <c r="E39" s="112">
        <v>0</v>
      </c>
      <c r="F39" s="94">
        <f t="shared" si="0"/>
        <v>0</v>
      </c>
      <c r="G39" s="85"/>
    </row>
    <row r="40" spans="1:8" s="81" customFormat="1" x14ac:dyDescent="0.2">
      <c r="A40" s="87" t="s">
        <v>94</v>
      </c>
      <c r="B40" s="57" t="s">
        <v>137</v>
      </c>
      <c r="C40" s="9" t="s">
        <v>3</v>
      </c>
      <c r="D40" s="56">
        <v>1</v>
      </c>
      <c r="E40" s="112">
        <v>0</v>
      </c>
      <c r="F40" s="94">
        <f t="shared" si="0"/>
        <v>0</v>
      </c>
      <c r="G40" s="85"/>
    </row>
    <row r="41" spans="1:8" s="81" customFormat="1" x14ac:dyDescent="0.2">
      <c r="A41" s="87" t="s">
        <v>93</v>
      </c>
      <c r="B41" s="57" t="s">
        <v>138</v>
      </c>
      <c r="C41" s="9" t="s">
        <v>3</v>
      </c>
      <c r="D41" s="56">
        <v>3</v>
      </c>
      <c r="E41" s="112">
        <v>0</v>
      </c>
      <c r="F41" s="94">
        <f t="shared" si="0"/>
        <v>0</v>
      </c>
      <c r="G41" s="85"/>
    </row>
    <row r="42" spans="1:8" s="81" customFormat="1" x14ac:dyDescent="0.2">
      <c r="A42" s="87" t="s">
        <v>80</v>
      </c>
      <c r="B42" s="57" t="s">
        <v>92</v>
      </c>
      <c r="C42" s="9" t="s">
        <v>0</v>
      </c>
      <c r="D42" s="56">
        <v>780</v>
      </c>
      <c r="E42" s="111">
        <v>0</v>
      </c>
      <c r="F42" s="94">
        <f t="shared" si="0"/>
        <v>0</v>
      </c>
      <c r="G42" s="85"/>
    </row>
    <row r="43" spans="1:8" s="81" customFormat="1" x14ac:dyDescent="0.2">
      <c r="A43" s="84" t="s">
        <v>91</v>
      </c>
      <c r="B43" s="47" t="s">
        <v>90</v>
      </c>
      <c r="C43" s="49" t="s">
        <v>3</v>
      </c>
      <c r="D43" s="83">
        <v>1</v>
      </c>
      <c r="E43" s="113">
        <v>0</v>
      </c>
      <c r="F43" s="94">
        <f t="shared" si="0"/>
        <v>0</v>
      </c>
      <c r="G43" s="85"/>
    </row>
    <row r="44" spans="1:8" s="81" customFormat="1" ht="15" thickBot="1" x14ac:dyDescent="0.25">
      <c r="A44" s="84" t="s">
        <v>89</v>
      </c>
      <c r="B44" s="47" t="s">
        <v>88</v>
      </c>
      <c r="C44" s="49" t="s">
        <v>3</v>
      </c>
      <c r="D44" s="83">
        <v>1</v>
      </c>
      <c r="E44" s="113">
        <v>0</v>
      </c>
      <c r="F44" s="94">
        <f t="shared" si="0"/>
        <v>0</v>
      </c>
    </row>
    <row r="45" spans="1:8" s="81" customFormat="1" x14ac:dyDescent="0.2">
      <c r="A45" s="122" t="s">
        <v>135</v>
      </c>
      <c r="B45" s="123"/>
      <c r="C45" s="123"/>
      <c r="D45" s="123"/>
      <c r="E45" s="124"/>
      <c r="F45" s="108">
        <f>SUM(F5:F44)</f>
        <v>0</v>
      </c>
    </row>
    <row r="46" spans="1:8" x14ac:dyDescent="0.2">
      <c r="A46" s="116"/>
      <c r="B46" s="117"/>
      <c r="C46" s="117"/>
      <c r="D46" s="117"/>
      <c r="E46" s="117"/>
      <c r="F46" s="118"/>
      <c r="G46"/>
      <c r="H46"/>
    </row>
    <row r="47" spans="1:8" ht="15.75" thickBot="1" x14ac:dyDescent="0.25">
      <c r="A47" s="119" t="s">
        <v>136</v>
      </c>
      <c r="B47" s="120"/>
      <c r="C47" s="120"/>
      <c r="D47" s="120"/>
      <c r="E47" s="121"/>
      <c r="F47" s="82">
        <f>F45</f>
        <v>0</v>
      </c>
      <c r="G47"/>
      <c r="H47"/>
    </row>
    <row r="48" spans="1:8" ht="15" thickTop="1" x14ac:dyDescent="0.2">
      <c r="A48" s="127"/>
      <c r="B48" s="127"/>
      <c r="C48" s="127"/>
      <c r="D48" s="127"/>
      <c r="E48" s="127"/>
      <c r="F48" s="127"/>
    </row>
    <row r="49" spans="1:6" ht="14.25" customHeight="1" x14ac:dyDescent="0.2">
      <c r="A49" s="125" t="s">
        <v>87</v>
      </c>
      <c r="B49" s="125"/>
      <c r="C49" s="125"/>
      <c r="D49" s="125"/>
      <c r="E49" s="125"/>
      <c r="F49" s="125"/>
    </row>
    <row r="50" spans="1:6" ht="14.25" customHeight="1" x14ac:dyDescent="0.2">
      <c r="A50" s="25" t="s">
        <v>74</v>
      </c>
      <c r="B50" s="125" t="s">
        <v>86</v>
      </c>
      <c r="C50" s="125"/>
      <c r="D50" s="125"/>
      <c r="E50" s="125"/>
      <c r="F50" s="125"/>
    </row>
    <row r="51" spans="1:6" x14ac:dyDescent="0.2">
      <c r="A51" s="25" t="s">
        <v>85</v>
      </c>
      <c r="B51" s="125" t="s">
        <v>84</v>
      </c>
      <c r="C51" s="125"/>
      <c r="D51" s="125"/>
      <c r="E51" s="125"/>
      <c r="F51" s="125"/>
    </row>
    <row r="52" spans="1:6" x14ac:dyDescent="0.2">
      <c r="A52" s="25" t="s">
        <v>61</v>
      </c>
      <c r="B52" s="125" t="s">
        <v>83</v>
      </c>
      <c r="C52" s="125"/>
      <c r="D52" s="125"/>
      <c r="E52" s="125"/>
      <c r="F52" s="125"/>
    </row>
    <row r="53" spans="1:6" x14ac:dyDescent="0.2">
      <c r="A53" s="25" t="s">
        <v>60</v>
      </c>
      <c r="B53" s="125" t="s">
        <v>82</v>
      </c>
      <c r="C53" s="125"/>
      <c r="D53" s="125"/>
      <c r="E53" s="125"/>
      <c r="F53" s="125"/>
    </row>
    <row r="54" spans="1:6" x14ac:dyDescent="0.2">
      <c r="A54" s="25" t="s">
        <v>58</v>
      </c>
      <c r="B54" s="126" t="s">
        <v>81</v>
      </c>
      <c r="C54" s="126"/>
      <c r="D54" s="126"/>
      <c r="E54" s="126"/>
      <c r="F54" s="126"/>
    </row>
    <row r="55" spans="1:6" x14ac:dyDescent="0.2">
      <c r="A55" s="25" t="s">
        <v>80</v>
      </c>
      <c r="B55" s="126" t="s">
        <v>79</v>
      </c>
      <c r="C55" s="126"/>
      <c r="D55" s="126"/>
      <c r="E55" s="126"/>
      <c r="F55" s="126"/>
    </row>
    <row r="56" spans="1:6" x14ac:dyDescent="0.2">
      <c r="A56" s="25"/>
      <c r="C56"/>
      <c r="D56"/>
      <c r="E56"/>
      <c r="F56"/>
    </row>
    <row r="57" spans="1:6" x14ac:dyDescent="0.2">
      <c r="A57" s="25"/>
      <c r="C57"/>
      <c r="D57"/>
      <c r="E57"/>
      <c r="F57"/>
    </row>
    <row r="58" spans="1:6" x14ac:dyDescent="0.2">
      <c r="A58" s="25"/>
      <c r="C58"/>
      <c r="D58"/>
      <c r="E58"/>
      <c r="F58"/>
    </row>
    <row r="59" spans="1:6" x14ac:dyDescent="0.2">
      <c r="A59" s="25"/>
      <c r="B59"/>
      <c r="C59"/>
      <c r="D59"/>
      <c r="E59"/>
      <c r="F59"/>
    </row>
    <row r="60" spans="1:6" x14ac:dyDescent="0.2">
      <c r="A60" s="25"/>
      <c r="B60"/>
      <c r="C60"/>
      <c r="D60"/>
      <c r="E60"/>
      <c r="F60"/>
    </row>
    <row r="61" spans="1:6" x14ac:dyDescent="0.2">
      <c r="A61" s="25"/>
      <c r="B61"/>
      <c r="C61"/>
      <c r="D61"/>
      <c r="E61"/>
      <c r="F61"/>
    </row>
    <row r="62" spans="1:6" x14ac:dyDescent="0.2">
      <c r="A62" s="25"/>
      <c r="B62"/>
      <c r="C62"/>
      <c r="D62"/>
      <c r="E62"/>
      <c r="F62"/>
    </row>
    <row r="63" spans="1:6" x14ac:dyDescent="0.2">
      <c r="A63" s="25"/>
      <c r="B63"/>
      <c r="C63"/>
      <c r="D63"/>
      <c r="E63"/>
      <c r="F63"/>
    </row>
    <row r="64" spans="1:6" x14ac:dyDescent="0.2">
      <c r="A64" s="25"/>
      <c r="B64"/>
      <c r="C64"/>
      <c r="D64"/>
      <c r="E64"/>
      <c r="F64"/>
    </row>
    <row r="65" spans="1:6" x14ac:dyDescent="0.2">
      <c r="A65" s="25"/>
      <c r="B65"/>
      <c r="C65"/>
      <c r="D65"/>
      <c r="E65"/>
      <c r="F65"/>
    </row>
    <row r="66" spans="1:6" x14ac:dyDescent="0.2">
      <c r="A66" s="25"/>
      <c r="B66"/>
      <c r="C66"/>
      <c r="D66"/>
      <c r="E66"/>
      <c r="F66"/>
    </row>
    <row r="67" spans="1:6" x14ac:dyDescent="0.2">
      <c r="A67" s="25"/>
      <c r="B67"/>
      <c r="C67"/>
      <c r="D67"/>
      <c r="E67"/>
      <c r="F67"/>
    </row>
    <row r="68" spans="1:6" x14ac:dyDescent="0.2">
      <c r="A68" s="25"/>
      <c r="B68"/>
      <c r="C68"/>
      <c r="D68"/>
      <c r="E68"/>
      <c r="F68"/>
    </row>
    <row r="69" spans="1:6" s="81" customFormat="1" x14ac:dyDescent="0.2">
      <c r="A69" s="25"/>
      <c r="B69"/>
      <c r="C69"/>
      <c r="D69"/>
      <c r="E69"/>
      <c r="F69"/>
    </row>
    <row r="84" spans="1:6" x14ac:dyDescent="0.2">
      <c r="D84" s="80"/>
      <c r="F84" s="79"/>
    </row>
    <row r="85" spans="1:6" x14ac:dyDescent="0.2">
      <c r="D85" s="80"/>
      <c r="F85" s="79"/>
    </row>
    <row r="86" spans="1:6" x14ac:dyDescent="0.2">
      <c r="D86" s="80"/>
      <c r="F86" s="79"/>
    </row>
    <row r="87" spans="1:6" x14ac:dyDescent="0.2">
      <c r="D87" s="80"/>
      <c r="F87" s="79"/>
    </row>
    <row r="88" spans="1:6" x14ac:dyDescent="0.2">
      <c r="D88" s="80"/>
      <c r="F88" s="79"/>
    </row>
    <row r="89" spans="1:6" x14ac:dyDescent="0.2">
      <c r="D89" s="80"/>
      <c r="F89" s="79"/>
    </row>
    <row r="90" spans="1:6" x14ac:dyDescent="0.2">
      <c r="D90" s="80"/>
      <c r="F90" s="79"/>
    </row>
    <row r="92" spans="1:6" ht="15" thickBot="1" x14ac:dyDescent="0.25"/>
    <row r="93" spans="1:6" x14ac:dyDescent="0.2">
      <c r="A93" s="78" t="s">
        <v>78</v>
      </c>
      <c r="B93" s="77" t="s">
        <v>26</v>
      </c>
      <c r="C93" s="20" t="s">
        <v>25</v>
      </c>
      <c r="D93" s="20" t="s">
        <v>24</v>
      </c>
      <c r="E93" s="76" t="s">
        <v>25</v>
      </c>
      <c r="F93" s="19" t="s">
        <v>77</v>
      </c>
    </row>
    <row r="94" spans="1:6" ht="15" thickBot="1" x14ac:dyDescent="0.25">
      <c r="A94" s="75" t="s">
        <v>76</v>
      </c>
      <c r="B94" s="74" t="s">
        <v>23</v>
      </c>
      <c r="C94" s="72"/>
      <c r="D94" s="73"/>
      <c r="E94" s="72" t="s">
        <v>75</v>
      </c>
      <c r="F94" s="71" t="s">
        <v>75</v>
      </c>
    </row>
    <row r="95" spans="1:6" ht="15" thickTop="1" x14ac:dyDescent="0.2">
      <c r="A95" s="70" t="s">
        <v>74</v>
      </c>
      <c r="B95" s="69" t="s">
        <v>50</v>
      </c>
      <c r="C95" s="68" t="s">
        <v>3</v>
      </c>
      <c r="D95" s="67">
        <v>1</v>
      </c>
      <c r="E95" s="66" t="s">
        <v>73</v>
      </c>
      <c r="F95" s="65">
        <f>ROUND(SUM(F96:F133)*0.1,2)</f>
        <v>15664.48</v>
      </c>
    </row>
    <row r="96" spans="1:6" x14ac:dyDescent="0.2">
      <c r="A96" s="58" t="s">
        <v>72</v>
      </c>
      <c r="B96" s="57" t="s">
        <v>49</v>
      </c>
      <c r="C96" s="9" t="s">
        <v>3</v>
      </c>
      <c r="D96" s="64">
        <v>1</v>
      </c>
      <c r="E96" s="63">
        <v>2500</v>
      </c>
      <c r="F96" s="50">
        <f t="shared" ref="F96:F132" si="1">ROUND(E96*D96,2)</f>
        <v>2500</v>
      </c>
    </row>
    <row r="97" spans="1:6" x14ac:dyDescent="0.2">
      <c r="A97" s="58" t="s">
        <v>71</v>
      </c>
      <c r="B97" s="57" t="s">
        <v>48</v>
      </c>
      <c r="C97" s="9" t="s">
        <v>47</v>
      </c>
      <c r="D97" s="64">
        <v>40</v>
      </c>
      <c r="E97" s="63">
        <v>0.39</v>
      </c>
      <c r="F97" s="50">
        <f t="shared" si="1"/>
        <v>15.6</v>
      </c>
    </row>
    <row r="98" spans="1:6" x14ac:dyDescent="0.2">
      <c r="A98" s="54" t="s">
        <v>70</v>
      </c>
      <c r="B98" s="53" t="s">
        <v>46</v>
      </c>
      <c r="C98" s="24" t="s">
        <v>28</v>
      </c>
      <c r="D98" s="56">
        <v>1701</v>
      </c>
      <c r="E98" s="51">
        <v>2.1</v>
      </c>
      <c r="F98" s="50">
        <f t="shared" si="1"/>
        <v>3572.1</v>
      </c>
    </row>
    <row r="99" spans="1:6" x14ac:dyDescent="0.2">
      <c r="A99" s="54"/>
      <c r="B99" s="53" t="s">
        <v>45</v>
      </c>
      <c r="C99" s="24" t="s">
        <v>28</v>
      </c>
      <c r="D99" s="56">
        <v>196</v>
      </c>
      <c r="E99" s="51">
        <v>2.5</v>
      </c>
      <c r="F99" s="50">
        <f t="shared" si="1"/>
        <v>490</v>
      </c>
    </row>
    <row r="100" spans="1:6" x14ac:dyDescent="0.2">
      <c r="A100" s="54" t="s">
        <v>69</v>
      </c>
      <c r="B100" s="53" t="s">
        <v>44</v>
      </c>
      <c r="C100" s="24" t="s">
        <v>10</v>
      </c>
      <c r="D100" s="56">
        <v>1</v>
      </c>
      <c r="E100" s="51">
        <v>3250</v>
      </c>
      <c r="F100" s="50">
        <f t="shared" si="1"/>
        <v>3250</v>
      </c>
    </row>
    <row r="101" spans="1:6" x14ac:dyDescent="0.2">
      <c r="A101" s="54" t="s">
        <v>68</v>
      </c>
      <c r="B101" s="53" t="s">
        <v>43</v>
      </c>
      <c r="C101" s="24" t="s">
        <v>42</v>
      </c>
      <c r="D101" s="62">
        <v>3.26</v>
      </c>
      <c r="E101" s="51">
        <v>8908.8799999999992</v>
      </c>
      <c r="F101" s="50">
        <f t="shared" si="1"/>
        <v>29042.95</v>
      </c>
    </row>
    <row r="102" spans="1:6" x14ac:dyDescent="0.2">
      <c r="A102" s="54" t="s">
        <v>67</v>
      </c>
      <c r="B102" s="53" t="s">
        <v>41</v>
      </c>
      <c r="C102" s="24" t="s">
        <v>39</v>
      </c>
      <c r="D102" s="61">
        <v>525.6</v>
      </c>
      <c r="E102" s="51">
        <v>6.23</v>
      </c>
      <c r="F102" s="50">
        <f t="shared" si="1"/>
        <v>3274.49</v>
      </c>
    </row>
    <row r="103" spans="1:6" x14ac:dyDescent="0.2">
      <c r="A103" s="54" t="s">
        <v>66</v>
      </c>
      <c r="B103" s="53" t="s">
        <v>40</v>
      </c>
      <c r="C103" s="24" t="s">
        <v>39</v>
      </c>
      <c r="D103" s="61">
        <v>105</v>
      </c>
      <c r="E103" s="51">
        <v>10.62</v>
      </c>
      <c r="F103" s="50">
        <f t="shared" si="1"/>
        <v>1115.0999999999999</v>
      </c>
    </row>
    <row r="104" spans="1:6" x14ac:dyDescent="0.2">
      <c r="A104" s="54" t="s">
        <v>65</v>
      </c>
      <c r="B104" s="53" t="s">
        <v>38</v>
      </c>
      <c r="C104" s="24" t="s">
        <v>0</v>
      </c>
      <c r="D104" s="56">
        <v>7818.2</v>
      </c>
      <c r="E104" s="51">
        <v>4.1399999999999997</v>
      </c>
      <c r="F104" s="50">
        <f t="shared" si="1"/>
        <v>32367.35</v>
      </c>
    </row>
    <row r="105" spans="1:6" x14ac:dyDescent="0.2">
      <c r="A105" s="54" t="s">
        <v>64</v>
      </c>
      <c r="B105" s="53" t="s">
        <v>37</v>
      </c>
      <c r="C105" s="24" t="s">
        <v>0</v>
      </c>
      <c r="D105" s="56">
        <v>2778</v>
      </c>
      <c r="E105" s="51">
        <v>1.36</v>
      </c>
      <c r="F105" s="50">
        <f t="shared" si="1"/>
        <v>3778.08</v>
      </c>
    </row>
    <row r="106" spans="1:6" x14ac:dyDescent="0.2">
      <c r="A106" s="54"/>
      <c r="B106" s="53" t="s">
        <v>36</v>
      </c>
      <c r="C106" s="24" t="s">
        <v>7</v>
      </c>
      <c r="D106" s="56">
        <v>6</v>
      </c>
      <c r="E106" s="51">
        <v>90</v>
      </c>
      <c r="F106" s="50">
        <f t="shared" si="1"/>
        <v>540</v>
      </c>
    </row>
    <row r="107" spans="1:6" x14ac:dyDescent="0.2">
      <c r="A107" s="54"/>
      <c r="B107" s="53" t="s">
        <v>35</v>
      </c>
      <c r="C107" s="24" t="s">
        <v>7</v>
      </c>
      <c r="D107" s="56">
        <v>1</v>
      </c>
      <c r="E107" s="51">
        <v>436</v>
      </c>
      <c r="F107" s="50">
        <f t="shared" si="1"/>
        <v>436</v>
      </c>
    </row>
    <row r="108" spans="1:6" x14ac:dyDescent="0.2">
      <c r="A108" s="54" t="s">
        <v>63</v>
      </c>
      <c r="B108" s="53" t="s">
        <v>34</v>
      </c>
      <c r="C108" s="24" t="s">
        <v>0</v>
      </c>
      <c r="D108" s="56">
        <v>1034</v>
      </c>
      <c r="E108" s="51">
        <v>9.3000000000000007</v>
      </c>
      <c r="F108" s="50">
        <f t="shared" si="1"/>
        <v>9616.2000000000007</v>
      </c>
    </row>
    <row r="109" spans="1:6" x14ac:dyDescent="0.2">
      <c r="A109" s="54" t="s">
        <v>62</v>
      </c>
      <c r="B109" s="53" t="s">
        <v>33</v>
      </c>
      <c r="C109" s="24" t="s">
        <v>32</v>
      </c>
      <c r="D109" s="61">
        <v>26.9</v>
      </c>
      <c r="E109" s="51">
        <v>88.3</v>
      </c>
      <c r="F109" s="50">
        <f t="shared" si="1"/>
        <v>2375.27</v>
      </c>
    </row>
    <row r="110" spans="1:6" x14ac:dyDescent="0.2">
      <c r="A110" s="54" t="s">
        <v>61</v>
      </c>
      <c r="B110" s="53" t="s">
        <v>31</v>
      </c>
      <c r="C110" s="24" t="s">
        <v>0</v>
      </c>
      <c r="D110" s="56">
        <v>125</v>
      </c>
      <c r="E110" s="51">
        <v>34.229999999999997</v>
      </c>
      <c r="F110" s="50">
        <f t="shared" si="1"/>
        <v>4278.75</v>
      </c>
    </row>
    <row r="111" spans="1:6" x14ac:dyDescent="0.2">
      <c r="A111" s="54" t="s">
        <v>60</v>
      </c>
      <c r="B111" s="53" t="s">
        <v>30</v>
      </c>
      <c r="C111" s="24" t="s">
        <v>0</v>
      </c>
      <c r="D111" s="56">
        <v>51</v>
      </c>
      <c r="E111" s="51">
        <v>54.54</v>
      </c>
      <c r="F111" s="50">
        <f t="shared" si="1"/>
        <v>2781.54</v>
      </c>
    </row>
    <row r="112" spans="1:6" x14ac:dyDescent="0.2">
      <c r="A112" s="54"/>
      <c r="B112" s="53" t="s">
        <v>29</v>
      </c>
      <c r="C112" s="24" t="s">
        <v>28</v>
      </c>
      <c r="D112" s="61">
        <v>1127.9000000000001</v>
      </c>
      <c r="E112" s="59">
        <v>12</v>
      </c>
      <c r="F112" s="50">
        <f t="shared" si="1"/>
        <v>13534.8</v>
      </c>
    </row>
    <row r="113" spans="1:6" x14ac:dyDescent="0.2">
      <c r="A113" s="54" t="s">
        <v>59</v>
      </c>
      <c r="B113" s="53" t="s">
        <v>27</v>
      </c>
      <c r="C113" s="24" t="s">
        <v>10</v>
      </c>
      <c r="D113" s="56">
        <v>1</v>
      </c>
      <c r="E113" s="51">
        <v>1000</v>
      </c>
      <c r="F113" s="50">
        <f t="shared" si="1"/>
        <v>1000</v>
      </c>
    </row>
    <row r="114" spans="1:6" x14ac:dyDescent="0.2">
      <c r="A114" s="54" t="s">
        <v>58</v>
      </c>
      <c r="B114" s="53" t="s">
        <v>22</v>
      </c>
      <c r="C114" s="11" t="s">
        <v>0</v>
      </c>
      <c r="D114" s="61">
        <v>2778</v>
      </c>
      <c r="E114" s="51">
        <v>2.34</v>
      </c>
      <c r="F114" s="50">
        <f t="shared" si="1"/>
        <v>6500.52</v>
      </c>
    </row>
    <row r="115" spans="1:6" x14ac:dyDescent="0.2">
      <c r="A115" s="54"/>
      <c r="B115" s="53" t="s">
        <v>21</v>
      </c>
      <c r="C115" s="11" t="s">
        <v>3</v>
      </c>
      <c r="D115" s="56">
        <v>1</v>
      </c>
      <c r="E115" s="59">
        <v>20000</v>
      </c>
      <c r="F115" s="50">
        <f t="shared" si="1"/>
        <v>20000</v>
      </c>
    </row>
    <row r="116" spans="1:6" x14ac:dyDescent="0.2">
      <c r="A116" s="60" t="s">
        <v>57</v>
      </c>
      <c r="B116" s="53" t="s">
        <v>20</v>
      </c>
      <c r="C116" s="11" t="s">
        <v>10</v>
      </c>
      <c r="D116" s="56">
        <v>5</v>
      </c>
      <c r="E116" s="55"/>
      <c r="F116" s="50">
        <f t="shared" si="1"/>
        <v>0</v>
      </c>
    </row>
    <row r="117" spans="1:6" x14ac:dyDescent="0.2">
      <c r="A117" s="60" t="s">
        <v>57</v>
      </c>
      <c r="B117" s="53" t="s">
        <v>19</v>
      </c>
      <c r="C117" s="11" t="s">
        <v>10</v>
      </c>
      <c r="D117" s="56">
        <v>6</v>
      </c>
      <c r="E117" s="55"/>
      <c r="F117" s="50">
        <f t="shared" si="1"/>
        <v>0</v>
      </c>
    </row>
    <row r="118" spans="1:6" x14ac:dyDescent="0.2">
      <c r="A118" s="60" t="s">
        <v>57</v>
      </c>
      <c r="B118" s="53" t="s">
        <v>18</v>
      </c>
      <c r="C118" s="11" t="s">
        <v>10</v>
      </c>
      <c r="D118" s="56">
        <v>3</v>
      </c>
      <c r="E118" s="55"/>
      <c r="F118" s="50">
        <f t="shared" si="1"/>
        <v>0</v>
      </c>
    </row>
    <row r="119" spans="1:6" x14ac:dyDescent="0.2">
      <c r="A119" s="60" t="s">
        <v>57</v>
      </c>
      <c r="B119" s="53" t="s">
        <v>17</v>
      </c>
      <c r="C119" s="11" t="s">
        <v>10</v>
      </c>
      <c r="D119" s="56">
        <v>22</v>
      </c>
      <c r="E119" s="55"/>
      <c r="F119" s="50">
        <f t="shared" si="1"/>
        <v>0</v>
      </c>
    </row>
    <row r="120" spans="1:6" x14ac:dyDescent="0.2">
      <c r="A120" s="60" t="s">
        <v>57</v>
      </c>
      <c r="B120" s="53" t="s">
        <v>16</v>
      </c>
      <c r="C120" s="11" t="s">
        <v>10</v>
      </c>
      <c r="D120" s="56">
        <v>3</v>
      </c>
      <c r="E120" s="55"/>
      <c r="F120" s="50">
        <f t="shared" si="1"/>
        <v>0</v>
      </c>
    </row>
    <row r="121" spans="1:6" x14ac:dyDescent="0.2">
      <c r="A121" s="60" t="s">
        <v>57</v>
      </c>
      <c r="B121" s="53" t="s">
        <v>15</v>
      </c>
      <c r="C121" s="11" t="s">
        <v>10</v>
      </c>
      <c r="D121" s="56">
        <v>36</v>
      </c>
      <c r="E121" s="55"/>
      <c r="F121" s="50">
        <f t="shared" si="1"/>
        <v>0</v>
      </c>
    </row>
    <row r="122" spans="1:6" x14ac:dyDescent="0.2">
      <c r="A122" s="60" t="s">
        <v>57</v>
      </c>
      <c r="B122" s="53" t="s">
        <v>14</v>
      </c>
      <c r="C122" s="11" t="s">
        <v>10</v>
      </c>
      <c r="D122" s="56">
        <v>21</v>
      </c>
      <c r="E122" s="55"/>
      <c r="F122" s="50">
        <f t="shared" si="1"/>
        <v>0</v>
      </c>
    </row>
    <row r="123" spans="1:6" x14ac:dyDescent="0.2">
      <c r="A123" s="60" t="s">
        <v>57</v>
      </c>
      <c r="B123" s="53" t="s">
        <v>13</v>
      </c>
      <c r="C123" s="11" t="s">
        <v>10</v>
      </c>
      <c r="D123" s="56">
        <v>340</v>
      </c>
      <c r="E123" s="55"/>
      <c r="F123" s="50">
        <f t="shared" si="1"/>
        <v>0</v>
      </c>
    </row>
    <row r="124" spans="1:6" x14ac:dyDescent="0.2">
      <c r="A124" s="60" t="s">
        <v>57</v>
      </c>
      <c r="B124" s="53" t="s">
        <v>12</v>
      </c>
      <c r="C124" s="11" t="s">
        <v>10</v>
      </c>
      <c r="D124" s="56">
        <v>330</v>
      </c>
      <c r="E124" s="55"/>
      <c r="F124" s="50">
        <f t="shared" si="1"/>
        <v>0</v>
      </c>
    </row>
    <row r="125" spans="1:6" x14ac:dyDescent="0.2">
      <c r="A125" s="60" t="s">
        <v>57</v>
      </c>
      <c r="B125" s="53" t="s">
        <v>11</v>
      </c>
      <c r="C125" s="11" t="s">
        <v>10</v>
      </c>
      <c r="D125" s="56">
        <v>170</v>
      </c>
      <c r="E125" s="55"/>
      <c r="F125" s="50">
        <f t="shared" si="1"/>
        <v>0</v>
      </c>
    </row>
    <row r="126" spans="1:6" x14ac:dyDescent="0.2">
      <c r="A126" s="54"/>
      <c r="B126" s="53" t="s">
        <v>9</v>
      </c>
      <c r="C126" s="11" t="s">
        <v>3</v>
      </c>
      <c r="D126" s="56">
        <v>1</v>
      </c>
      <c r="E126" s="59">
        <v>5000</v>
      </c>
      <c r="F126" s="50">
        <f t="shared" si="1"/>
        <v>5000</v>
      </c>
    </row>
    <row r="127" spans="1:6" x14ac:dyDescent="0.2">
      <c r="A127" s="54" t="s">
        <v>56</v>
      </c>
      <c r="B127" s="53" t="s">
        <v>8</v>
      </c>
      <c r="C127" s="11" t="s">
        <v>7</v>
      </c>
      <c r="D127" s="56">
        <v>2</v>
      </c>
      <c r="E127" s="51">
        <v>311.44</v>
      </c>
      <c r="F127" s="50">
        <f t="shared" si="1"/>
        <v>622.88</v>
      </c>
    </row>
    <row r="128" spans="1:6" x14ac:dyDescent="0.2">
      <c r="A128" s="58" t="s">
        <v>55</v>
      </c>
      <c r="B128" s="57" t="s">
        <v>6</v>
      </c>
      <c r="C128" s="9" t="s">
        <v>3</v>
      </c>
      <c r="D128" s="56">
        <v>1</v>
      </c>
      <c r="E128" s="59">
        <v>1500</v>
      </c>
      <c r="F128" s="50">
        <f t="shared" si="1"/>
        <v>1500</v>
      </c>
    </row>
    <row r="129" spans="1:6" x14ac:dyDescent="0.2">
      <c r="A129" s="58"/>
      <c r="B129" s="57" t="s">
        <v>5</v>
      </c>
      <c r="C129" s="9" t="s">
        <v>3</v>
      </c>
      <c r="D129" s="56">
        <v>1</v>
      </c>
      <c r="E129" s="55"/>
      <c r="F129" s="50">
        <f t="shared" si="1"/>
        <v>0</v>
      </c>
    </row>
    <row r="130" spans="1:6" x14ac:dyDescent="0.2">
      <c r="A130" s="58"/>
      <c r="B130" s="57" t="s">
        <v>4</v>
      </c>
      <c r="C130" s="9" t="s">
        <v>3</v>
      </c>
      <c r="D130" s="56">
        <v>3</v>
      </c>
      <c r="E130" s="55"/>
      <c r="F130" s="50">
        <f t="shared" si="1"/>
        <v>0</v>
      </c>
    </row>
    <row r="131" spans="1:6" x14ac:dyDescent="0.2">
      <c r="A131" s="58"/>
      <c r="B131" s="57" t="s">
        <v>2</v>
      </c>
      <c r="C131" s="9" t="s">
        <v>0</v>
      </c>
      <c r="D131" s="56">
        <v>7020</v>
      </c>
      <c r="E131" s="55"/>
      <c r="F131" s="50">
        <f t="shared" si="1"/>
        <v>0</v>
      </c>
    </row>
    <row r="132" spans="1:6" x14ac:dyDescent="0.2">
      <c r="A132" s="54" t="s">
        <v>54</v>
      </c>
      <c r="B132" s="53" t="s">
        <v>1</v>
      </c>
      <c r="C132" s="24" t="s">
        <v>0</v>
      </c>
      <c r="D132" s="52">
        <v>1569</v>
      </c>
      <c r="E132" s="51">
        <v>5.77</v>
      </c>
      <c r="F132" s="50">
        <f t="shared" si="1"/>
        <v>9053.1299999999992</v>
      </c>
    </row>
    <row r="133" spans="1:6" x14ac:dyDescent="0.2">
      <c r="A133" s="48"/>
      <c r="B133" s="47"/>
      <c r="C133" s="49"/>
      <c r="D133" s="46"/>
      <c r="E133" s="32"/>
      <c r="F133" s="50"/>
    </row>
    <row r="134" spans="1:6" x14ac:dyDescent="0.2">
      <c r="A134" s="48"/>
      <c r="B134" s="47"/>
      <c r="C134" s="49"/>
      <c r="D134" s="46"/>
      <c r="E134" s="32"/>
      <c r="F134" s="50"/>
    </row>
    <row r="135" spans="1:6" x14ac:dyDescent="0.2">
      <c r="A135" s="48"/>
      <c r="B135" s="47"/>
      <c r="C135" s="49"/>
      <c r="D135" s="46"/>
      <c r="E135" s="32" t="s">
        <v>53</v>
      </c>
      <c r="F135" s="31">
        <f>ROUND(SUM(F95:F133),2)</f>
        <v>172309.24</v>
      </c>
    </row>
    <row r="136" spans="1:6" x14ac:dyDescent="0.2">
      <c r="A136" s="48"/>
      <c r="B136" s="47"/>
      <c r="C136" s="34"/>
      <c r="D136" s="46"/>
      <c r="E136" s="45"/>
      <c r="F136" s="31"/>
    </row>
    <row r="137" spans="1:6" ht="15" thickBot="1" x14ac:dyDescent="0.25">
      <c r="A137" s="44"/>
      <c r="B137" s="43" t="s">
        <v>52</v>
      </c>
      <c r="C137" s="42" t="s">
        <v>3</v>
      </c>
      <c r="D137" s="41">
        <v>1</v>
      </c>
      <c r="E137" s="40">
        <v>0.15</v>
      </c>
      <c r="F137" s="39">
        <f>ROUND(F135*0.15,2)</f>
        <v>25846.39</v>
      </c>
    </row>
    <row r="138" spans="1:6" ht="15" thickTop="1" x14ac:dyDescent="0.2">
      <c r="A138" s="38"/>
      <c r="B138" s="115" t="s">
        <v>51</v>
      </c>
      <c r="C138" s="115"/>
      <c r="D138" s="115"/>
      <c r="E138" s="115"/>
      <c r="F138" s="37">
        <f>ROUND(SUM(F135:F137),2)</f>
        <v>198155.63</v>
      </c>
    </row>
    <row r="139" spans="1:6" x14ac:dyDescent="0.2">
      <c r="A139" s="36"/>
      <c r="B139" s="35"/>
      <c r="C139" s="34"/>
      <c r="D139" s="33"/>
      <c r="E139" s="32"/>
      <c r="F139" s="31"/>
    </row>
    <row r="147" spans="1:6" x14ac:dyDescent="0.2">
      <c r="A147" s="25"/>
      <c r="B147"/>
      <c r="C147"/>
      <c r="D147"/>
      <c r="E147"/>
      <c r="F147"/>
    </row>
    <row r="148" spans="1:6" x14ac:dyDescent="0.2">
      <c r="A148" s="25"/>
      <c r="B148"/>
      <c r="C148"/>
      <c r="D148"/>
      <c r="E148"/>
      <c r="F148"/>
    </row>
    <row r="149" spans="1:6" x14ac:dyDescent="0.2">
      <c r="A149" s="25"/>
      <c r="B149"/>
      <c r="C149"/>
      <c r="D149"/>
      <c r="E149"/>
      <c r="F149"/>
    </row>
    <row r="150" spans="1:6" x14ac:dyDescent="0.2">
      <c r="A150" s="25"/>
      <c r="B150"/>
      <c r="C150"/>
      <c r="D150"/>
      <c r="E150"/>
      <c r="F150"/>
    </row>
    <row r="151" spans="1:6" x14ac:dyDescent="0.2">
      <c r="A151" s="25"/>
      <c r="B151"/>
      <c r="C151"/>
      <c r="D151"/>
      <c r="E151"/>
      <c r="F151"/>
    </row>
    <row r="152" spans="1:6" x14ac:dyDescent="0.2">
      <c r="A152" s="25"/>
      <c r="B152"/>
      <c r="C152"/>
      <c r="D152"/>
      <c r="E152"/>
      <c r="F152"/>
    </row>
    <row r="153" spans="1:6" ht="15" thickBot="1" x14ac:dyDescent="0.25">
      <c r="A153" s="25"/>
      <c r="B153"/>
      <c r="C153"/>
      <c r="D153"/>
      <c r="E153"/>
      <c r="F153"/>
    </row>
    <row r="154" spans="1:6" ht="14.25" customHeight="1" x14ac:dyDescent="0.2">
      <c r="A154" s="25"/>
      <c r="B154" s="21" t="s">
        <v>26</v>
      </c>
      <c r="C154" s="20" t="s">
        <v>25</v>
      </c>
      <c r="D154" s="19" t="s">
        <v>24</v>
      </c>
      <c r="E154"/>
      <c r="F154"/>
    </row>
    <row r="155" spans="1:6" ht="14.25" customHeight="1" thickBot="1" x14ac:dyDescent="0.25">
      <c r="A155" s="25"/>
      <c r="B155" s="18" t="s">
        <v>23</v>
      </c>
      <c r="C155" s="17"/>
      <c r="D155" s="16"/>
      <c r="E155"/>
      <c r="F155"/>
    </row>
    <row r="156" spans="1:6" ht="14.25" customHeight="1" x14ac:dyDescent="0.2">
      <c r="A156" s="25"/>
      <c r="B156" s="30" t="s">
        <v>50</v>
      </c>
      <c r="C156" s="29" t="s">
        <v>3</v>
      </c>
      <c r="D156" s="28">
        <v>1</v>
      </c>
      <c r="E156"/>
      <c r="F156"/>
    </row>
    <row r="157" spans="1:6" ht="14.25" customHeight="1" x14ac:dyDescent="0.2">
      <c r="A157" s="25"/>
      <c r="B157" s="10" t="s">
        <v>49</v>
      </c>
      <c r="C157" s="9" t="s">
        <v>3</v>
      </c>
      <c r="D157" s="27">
        <v>1</v>
      </c>
      <c r="E157"/>
      <c r="F157"/>
    </row>
    <row r="158" spans="1:6" ht="14.25" customHeight="1" x14ac:dyDescent="0.2">
      <c r="A158" s="25"/>
      <c r="B158" s="10" t="s">
        <v>48</v>
      </c>
      <c r="C158" s="9" t="s">
        <v>47</v>
      </c>
      <c r="D158" s="27">
        <v>40</v>
      </c>
      <c r="E158"/>
      <c r="F158"/>
    </row>
    <row r="159" spans="1:6" ht="14.25" customHeight="1" x14ac:dyDescent="0.2">
      <c r="A159" s="25"/>
      <c r="B159" s="12" t="s">
        <v>46</v>
      </c>
      <c r="C159" s="24" t="s">
        <v>28</v>
      </c>
      <c r="D159" s="8">
        <v>1701</v>
      </c>
      <c r="E159"/>
      <c r="F159"/>
    </row>
    <row r="160" spans="1:6" ht="14.25" customHeight="1" x14ac:dyDescent="0.2">
      <c r="A160" s="25"/>
      <c r="B160" s="12" t="s">
        <v>45</v>
      </c>
      <c r="C160" s="24" t="s">
        <v>28</v>
      </c>
      <c r="D160" s="8">
        <v>196</v>
      </c>
      <c r="E160"/>
      <c r="F160"/>
    </row>
    <row r="161" spans="1:6" ht="14.25" customHeight="1" x14ac:dyDescent="0.2">
      <c r="A161" s="25"/>
      <c r="B161" s="12" t="s">
        <v>44</v>
      </c>
      <c r="C161" s="24" t="s">
        <v>10</v>
      </c>
      <c r="D161" s="8">
        <v>1</v>
      </c>
      <c r="E161"/>
      <c r="F161"/>
    </row>
    <row r="162" spans="1:6" ht="14.25" customHeight="1" x14ac:dyDescent="0.2">
      <c r="A162" s="25"/>
      <c r="B162" s="12" t="s">
        <v>43</v>
      </c>
      <c r="C162" s="24" t="s">
        <v>42</v>
      </c>
      <c r="D162" s="26">
        <v>3.26</v>
      </c>
      <c r="E162"/>
      <c r="F162"/>
    </row>
    <row r="163" spans="1:6" ht="14.25" customHeight="1" x14ac:dyDescent="0.2">
      <c r="A163" s="25"/>
      <c r="B163" s="12" t="s">
        <v>41</v>
      </c>
      <c r="C163" s="24" t="s">
        <v>39</v>
      </c>
      <c r="D163" s="23">
        <v>525.6</v>
      </c>
      <c r="E163"/>
      <c r="F163"/>
    </row>
    <row r="164" spans="1:6" ht="14.25" customHeight="1" x14ac:dyDescent="0.2">
      <c r="A164" s="25"/>
      <c r="B164" s="12" t="s">
        <v>40</v>
      </c>
      <c r="C164" s="24" t="s">
        <v>39</v>
      </c>
      <c r="D164" s="23">
        <v>105</v>
      </c>
      <c r="E164"/>
      <c r="F164"/>
    </row>
    <row r="165" spans="1:6" ht="14.25" customHeight="1" x14ac:dyDescent="0.2">
      <c r="A165" s="25"/>
      <c r="B165" s="12" t="s">
        <v>38</v>
      </c>
      <c r="C165" s="24" t="s">
        <v>0</v>
      </c>
      <c r="D165" s="8">
        <v>7818.2</v>
      </c>
      <c r="E165"/>
      <c r="F165"/>
    </row>
    <row r="166" spans="1:6" ht="14.25" customHeight="1" x14ac:dyDescent="0.2">
      <c r="A166" s="25"/>
      <c r="B166" s="12" t="s">
        <v>37</v>
      </c>
      <c r="C166" s="24" t="s">
        <v>0</v>
      </c>
      <c r="D166" s="8">
        <v>2778</v>
      </c>
      <c r="E166"/>
      <c r="F166"/>
    </row>
    <row r="167" spans="1:6" ht="14.25" customHeight="1" x14ac:dyDescent="0.2">
      <c r="A167" s="25"/>
      <c r="B167" s="12" t="s">
        <v>36</v>
      </c>
      <c r="C167" s="24" t="s">
        <v>7</v>
      </c>
      <c r="D167" s="8">
        <v>6</v>
      </c>
      <c r="E167"/>
      <c r="F167"/>
    </row>
    <row r="168" spans="1:6" ht="14.25" customHeight="1" x14ac:dyDescent="0.2">
      <c r="A168" s="25"/>
      <c r="B168" s="12" t="s">
        <v>35</v>
      </c>
      <c r="C168" s="24" t="s">
        <v>7</v>
      </c>
      <c r="D168" s="8">
        <v>1</v>
      </c>
      <c r="E168"/>
      <c r="F168"/>
    </row>
    <row r="169" spans="1:6" ht="14.25" customHeight="1" x14ac:dyDescent="0.2">
      <c r="A169" s="25"/>
      <c r="B169" s="12" t="s">
        <v>34</v>
      </c>
      <c r="C169" s="24" t="s">
        <v>0</v>
      </c>
      <c r="D169" s="8">
        <v>1034</v>
      </c>
      <c r="E169"/>
      <c r="F169"/>
    </row>
    <row r="170" spans="1:6" ht="14.25" customHeight="1" x14ac:dyDescent="0.2">
      <c r="A170" s="25"/>
      <c r="B170" s="12" t="s">
        <v>33</v>
      </c>
      <c r="C170" s="24" t="s">
        <v>32</v>
      </c>
      <c r="D170" s="23">
        <v>26.9</v>
      </c>
      <c r="E170"/>
      <c r="F170"/>
    </row>
    <row r="171" spans="1:6" ht="14.25" customHeight="1" x14ac:dyDescent="0.2">
      <c r="A171" s="25"/>
      <c r="B171" s="12" t="s">
        <v>31</v>
      </c>
      <c r="C171" s="24" t="s">
        <v>0</v>
      </c>
      <c r="D171" s="8">
        <v>125</v>
      </c>
      <c r="E171"/>
      <c r="F171"/>
    </row>
    <row r="172" spans="1:6" ht="14.25" customHeight="1" x14ac:dyDescent="0.2">
      <c r="A172" s="25"/>
      <c r="B172" s="12" t="s">
        <v>30</v>
      </c>
      <c r="C172" s="24" t="s">
        <v>0</v>
      </c>
      <c r="D172" s="8">
        <v>51</v>
      </c>
      <c r="E172"/>
      <c r="F172"/>
    </row>
    <row r="173" spans="1:6" ht="14.25" customHeight="1" x14ac:dyDescent="0.2">
      <c r="B173" s="12" t="s">
        <v>29</v>
      </c>
      <c r="C173" s="24" t="s">
        <v>28</v>
      </c>
      <c r="D173" s="23">
        <v>1127.9000000000001</v>
      </c>
    </row>
    <row r="174" spans="1:6" ht="14.25" customHeight="1" thickBot="1" x14ac:dyDescent="0.25">
      <c r="B174" s="7" t="s">
        <v>27</v>
      </c>
      <c r="C174" s="6" t="s">
        <v>10</v>
      </c>
      <c r="D174" s="22">
        <v>1</v>
      </c>
    </row>
    <row r="175" spans="1:6" x14ac:dyDescent="0.2">
      <c r="B175"/>
      <c r="C175"/>
      <c r="D175"/>
    </row>
    <row r="176" spans="1:6" x14ac:dyDescent="0.2">
      <c r="B176"/>
      <c r="C176"/>
      <c r="D176"/>
    </row>
    <row r="177" spans="2:4" x14ac:dyDescent="0.2">
      <c r="B177"/>
      <c r="C177"/>
      <c r="D177"/>
    </row>
    <row r="178" spans="2:4" ht="15" thickBot="1" x14ac:dyDescent="0.25"/>
    <row r="179" spans="2:4" ht="14.25" customHeight="1" x14ac:dyDescent="0.2">
      <c r="B179" s="21" t="s">
        <v>26</v>
      </c>
      <c r="C179" s="20" t="s">
        <v>25</v>
      </c>
      <c r="D179" s="19" t="s">
        <v>24</v>
      </c>
    </row>
    <row r="180" spans="2:4" ht="14.25" customHeight="1" thickBot="1" x14ac:dyDescent="0.25">
      <c r="B180" s="18" t="s">
        <v>23</v>
      </c>
      <c r="C180" s="17"/>
      <c r="D180" s="16"/>
    </row>
    <row r="181" spans="2:4" ht="14.25" customHeight="1" x14ac:dyDescent="0.2">
      <c r="B181" s="15" t="s">
        <v>22</v>
      </c>
      <c r="C181" s="14" t="s">
        <v>0</v>
      </c>
      <c r="D181" s="13">
        <v>2778</v>
      </c>
    </row>
    <row r="182" spans="2:4" ht="14.25" customHeight="1" x14ac:dyDescent="0.2">
      <c r="B182" s="12" t="s">
        <v>21</v>
      </c>
      <c r="C182" s="11" t="s">
        <v>3</v>
      </c>
      <c r="D182" s="8">
        <v>1</v>
      </c>
    </row>
    <row r="183" spans="2:4" ht="14.25" customHeight="1" x14ac:dyDescent="0.2">
      <c r="B183" s="12" t="s">
        <v>20</v>
      </c>
      <c r="C183" s="11" t="s">
        <v>10</v>
      </c>
      <c r="D183" s="8">
        <v>5</v>
      </c>
    </row>
    <row r="184" spans="2:4" ht="14.25" customHeight="1" x14ac:dyDescent="0.2">
      <c r="B184" s="12" t="s">
        <v>19</v>
      </c>
      <c r="C184" s="11" t="s">
        <v>10</v>
      </c>
      <c r="D184" s="8">
        <v>6</v>
      </c>
    </row>
    <row r="185" spans="2:4" ht="14.25" customHeight="1" x14ac:dyDescent="0.2">
      <c r="B185" s="12" t="s">
        <v>18</v>
      </c>
      <c r="C185" s="11" t="s">
        <v>10</v>
      </c>
      <c r="D185" s="8">
        <v>3</v>
      </c>
    </row>
    <row r="186" spans="2:4" ht="14.25" customHeight="1" x14ac:dyDescent="0.2">
      <c r="B186" s="12" t="s">
        <v>17</v>
      </c>
      <c r="C186" s="11" t="s">
        <v>10</v>
      </c>
      <c r="D186" s="8">
        <v>22</v>
      </c>
    </row>
    <row r="187" spans="2:4" ht="14.25" customHeight="1" x14ac:dyDescent="0.2">
      <c r="B187" s="12" t="s">
        <v>16</v>
      </c>
      <c r="C187" s="11" t="s">
        <v>10</v>
      </c>
      <c r="D187" s="8">
        <v>3</v>
      </c>
    </row>
    <row r="188" spans="2:4" ht="14.25" customHeight="1" x14ac:dyDescent="0.2">
      <c r="B188" s="12" t="s">
        <v>15</v>
      </c>
      <c r="C188" s="11" t="s">
        <v>10</v>
      </c>
      <c r="D188" s="8">
        <v>36</v>
      </c>
    </row>
    <row r="189" spans="2:4" ht="14.25" customHeight="1" x14ac:dyDescent="0.2">
      <c r="B189" s="12" t="s">
        <v>14</v>
      </c>
      <c r="C189" s="11" t="s">
        <v>10</v>
      </c>
      <c r="D189" s="8">
        <v>21</v>
      </c>
    </row>
    <row r="190" spans="2:4" ht="14.25" customHeight="1" x14ac:dyDescent="0.2">
      <c r="B190" s="12" t="s">
        <v>13</v>
      </c>
      <c r="C190" s="11" t="s">
        <v>10</v>
      </c>
      <c r="D190" s="8">
        <v>340</v>
      </c>
    </row>
    <row r="191" spans="2:4" ht="14.25" customHeight="1" x14ac:dyDescent="0.2">
      <c r="B191" s="12" t="s">
        <v>12</v>
      </c>
      <c r="C191" s="11" t="s">
        <v>10</v>
      </c>
      <c r="D191" s="8">
        <v>330</v>
      </c>
    </row>
    <row r="192" spans="2:4" ht="14.25" customHeight="1" x14ac:dyDescent="0.2">
      <c r="B192" s="12" t="s">
        <v>11</v>
      </c>
      <c r="C192" s="11" t="s">
        <v>10</v>
      </c>
      <c r="D192" s="8">
        <v>170</v>
      </c>
    </row>
    <row r="193" spans="2:4" ht="14.25" customHeight="1" x14ac:dyDescent="0.2">
      <c r="B193" s="12" t="s">
        <v>9</v>
      </c>
      <c r="C193" s="11" t="s">
        <v>3</v>
      </c>
      <c r="D193" s="8">
        <v>1</v>
      </c>
    </row>
    <row r="194" spans="2:4" ht="14.25" customHeight="1" x14ac:dyDescent="0.2">
      <c r="B194" s="12" t="s">
        <v>8</v>
      </c>
      <c r="C194" s="11" t="s">
        <v>7</v>
      </c>
      <c r="D194" s="8">
        <v>2</v>
      </c>
    </row>
    <row r="195" spans="2:4" ht="14.25" customHeight="1" x14ac:dyDescent="0.2">
      <c r="B195" s="10" t="s">
        <v>6</v>
      </c>
      <c r="C195" s="9" t="s">
        <v>3</v>
      </c>
      <c r="D195" s="8">
        <v>1</v>
      </c>
    </row>
    <row r="196" spans="2:4" ht="14.25" customHeight="1" x14ac:dyDescent="0.2">
      <c r="B196" s="10" t="s">
        <v>5</v>
      </c>
      <c r="C196" s="9" t="s">
        <v>3</v>
      </c>
      <c r="D196" s="8">
        <v>1</v>
      </c>
    </row>
    <row r="197" spans="2:4" ht="14.25" customHeight="1" x14ac:dyDescent="0.2">
      <c r="B197" s="10" t="s">
        <v>4</v>
      </c>
      <c r="C197" s="9" t="s">
        <v>3</v>
      </c>
      <c r="D197" s="8">
        <v>3</v>
      </c>
    </row>
    <row r="198" spans="2:4" ht="14.25" customHeight="1" x14ac:dyDescent="0.2">
      <c r="B198" s="10" t="s">
        <v>2</v>
      </c>
      <c r="C198" s="9" t="s">
        <v>0</v>
      </c>
      <c r="D198" s="8">
        <v>7020</v>
      </c>
    </row>
    <row r="199" spans="2:4" ht="14.25" customHeight="1" thickBot="1" x14ac:dyDescent="0.25">
      <c r="B199" s="7" t="s">
        <v>1</v>
      </c>
      <c r="C199" s="6" t="s">
        <v>0</v>
      </c>
      <c r="D199" s="5">
        <v>1569</v>
      </c>
    </row>
    <row r="200" spans="2:4" x14ac:dyDescent="0.2">
      <c r="B200"/>
      <c r="C200"/>
      <c r="D200"/>
    </row>
    <row r="201" spans="2:4" x14ac:dyDescent="0.2">
      <c r="B201"/>
      <c r="C201"/>
      <c r="D201"/>
    </row>
    <row r="202" spans="2:4" x14ac:dyDescent="0.2">
      <c r="B202"/>
      <c r="C202"/>
      <c r="D202"/>
    </row>
    <row r="203" spans="2:4" x14ac:dyDescent="0.2">
      <c r="B203"/>
      <c r="C203"/>
      <c r="D203"/>
    </row>
    <row r="204" spans="2:4" x14ac:dyDescent="0.2">
      <c r="B204"/>
      <c r="C204"/>
      <c r="D204"/>
    </row>
    <row r="205" spans="2:4" x14ac:dyDescent="0.2">
      <c r="B205"/>
      <c r="C205"/>
      <c r="D205"/>
    </row>
  </sheetData>
  <sheetProtection password="E702" sheet="1" objects="1" scenarios="1" selectLockedCells="1"/>
  <mergeCells count="12">
    <mergeCell ref="B138:E138"/>
    <mergeCell ref="A46:F46"/>
    <mergeCell ref="A47:E47"/>
    <mergeCell ref="A45:E45"/>
    <mergeCell ref="B50:F50"/>
    <mergeCell ref="B51:F51"/>
    <mergeCell ref="B54:F54"/>
    <mergeCell ref="B55:F55"/>
    <mergeCell ref="A49:F49"/>
    <mergeCell ref="A48:F48"/>
    <mergeCell ref="B52:F52"/>
    <mergeCell ref="B53:F53"/>
  </mergeCells>
  <printOptions horizontalCentered="1" gridLines="1"/>
  <pageMargins left="0.7" right="0.7" top="1" bottom="0.75" header="0.5" footer="0.3"/>
  <pageSetup scale="57" orientation="portrait" r:id="rId1"/>
  <headerFooter scaleWithDoc="0">
    <oddHeader>&amp;CSt. Mark's Headwaters Greenway - Phase I&amp;R&amp;11Page 1 of 1</oddHeader>
    <firstHeader>&amp;LLeon County Department of Public Works
Okeeheepkee Prairie Park
&amp;C&amp;"Arial,Bold"&amp;11
OPINION OF PROBABLE CONSTRUCTION COST
REGISTE, SLIGER ENGINEERING, INC. &amp;RPreliminary Cost Estimate
March 24, 2014</firstHeader>
  </headerFooter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Estimate</vt:lpstr>
      <vt:lpstr>'Cost Estimate'!Print_Area</vt:lpstr>
      <vt:lpstr>'Cost Estimate'!Print_Titles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Marrero</dc:creator>
  <cp:lastModifiedBy>User</cp:lastModifiedBy>
  <dcterms:created xsi:type="dcterms:W3CDTF">2017-01-06T13:20:41Z</dcterms:created>
  <dcterms:modified xsi:type="dcterms:W3CDTF">2017-03-09T19:41:23Z</dcterms:modified>
</cp:coreProperties>
</file>