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30" yWindow="32760" windowWidth="13875" windowHeight="8280" tabRatio="734" activeTab="0"/>
  </bookViews>
  <sheets>
    <sheet name="Pay Item Summary" sheetId="1" r:id="rId1"/>
    <sheet name="710-11-231" sheetId="2" state="hidden" r:id="rId2"/>
    <sheet name="Template" sheetId="3" state="hidden" r:id="rId3"/>
    <sheet name="Accuracy" sheetId="4" state="hidden" r:id="rId4"/>
  </sheets>
  <definedNames>
    <definedName name="ContractID" localSheetId="0">'Pay Item Summary'!#REF!</definedName>
    <definedName name="ContractID">#REF!</definedName>
    <definedName name="Date" localSheetId="0">'Pay Item Summary'!#REF!</definedName>
    <definedName name="Date">#REF!</definedName>
    <definedName name="District" localSheetId="0">'Pay Item Summary'!#REF!</definedName>
    <definedName name="District">#REF!</definedName>
    <definedName name="FAP" localSheetId="0">'Pay Item Summary'!#REF!</definedName>
    <definedName name="FAP">#REF!</definedName>
    <definedName name="FinancialProjectID" localSheetId="0">'Pay Item Summary'!#REF!</definedName>
    <definedName name="FinancialProjectID">#REF!</definedName>
    <definedName name="_xlnm.Print_Area" localSheetId="1">'710-11-231'!$A$2:$O$49</definedName>
    <definedName name="_xlnm.Print_Area" localSheetId="3">'Accuracy'!$A$1:$L$37</definedName>
    <definedName name="_xlnm.Print_Area" localSheetId="0">'Pay Item Summary'!$A$1:$L$38</definedName>
    <definedName name="_xlnm.Print_Area" localSheetId="2">'Template'!$A$1:$Q$39</definedName>
    <definedName name="_xlnm.Print_Titles" localSheetId="0">'Pay Item Summary'!$1:$2</definedName>
    <definedName name="WorkPaid" localSheetId="0">'Pay Item Summary'!#REF!</definedName>
    <definedName name="WorkPaid">#REF!</definedName>
  </definedNames>
  <calcPr fullCalcOnLoad="1"/>
</workbook>
</file>

<file path=xl/sharedStrings.xml><?xml version="1.0" encoding="utf-8"?>
<sst xmlns="http://schemas.openxmlformats.org/spreadsheetml/2006/main" count="280" uniqueCount="161">
  <si>
    <t>PAY ITEM DESCRIPTION</t>
  </si>
  <si>
    <t>STATE OF FLORIDA, DEPARTMENT OF TRANSPORTATION</t>
  </si>
  <si>
    <t>English</t>
  </si>
  <si>
    <t>Pay Item Accuracy Table</t>
  </si>
  <si>
    <t>Pay Item Units Table</t>
  </si>
  <si>
    <t>Rounding Display</t>
  </si>
  <si>
    <t>Round Function</t>
  </si>
  <si>
    <t>Units</t>
  </si>
  <si>
    <t>Directory Name</t>
  </si>
  <si>
    <t>Value</t>
  </si>
  <si>
    <t>eng</t>
  </si>
  <si>
    <t>Metric</t>
  </si>
  <si>
    <t>met</t>
  </si>
  <si>
    <t>NOTE: Do Not Change</t>
  </si>
  <si>
    <t>Accuracy</t>
  </si>
  <si>
    <t>2</t>
  </si>
  <si>
    <t>3</t>
  </si>
  <si>
    <t>(Decimal Places)</t>
  </si>
  <si>
    <t>COMPUTATION BOOK PAY ITEM SUMMARY SHEET</t>
  </si>
  <si>
    <t>UNIT</t>
  </si>
  <si>
    <t>PAGE TOTAL</t>
  </si>
  <si>
    <t>Page No.</t>
  </si>
  <si>
    <t>Form Number</t>
  </si>
  <si>
    <t>Compbook Form Pay Item Cell Location Table</t>
  </si>
  <si>
    <t>Number</t>
  </si>
  <si>
    <t>Description</t>
  </si>
  <si>
    <t>J7</t>
  </si>
  <si>
    <t>J11</t>
  </si>
  <si>
    <t>J9</t>
  </si>
  <si>
    <t>R11</t>
  </si>
  <si>
    <t>K35</t>
  </si>
  <si>
    <t>J35</t>
  </si>
  <si>
    <t>G35</t>
  </si>
  <si>
    <t>F35</t>
  </si>
  <si>
    <t>K35:L35</t>
  </si>
  <si>
    <t>Quantity</t>
  </si>
  <si>
    <t>B9</t>
  </si>
  <si>
    <t>Form02</t>
  </si>
  <si>
    <t>Form03</t>
  </si>
  <si>
    <t>Form04</t>
  </si>
  <si>
    <t>Form05</t>
  </si>
  <si>
    <t>Form06</t>
  </si>
  <si>
    <t>Form07</t>
  </si>
  <si>
    <t>Form08</t>
  </si>
  <si>
    <t>Form09</t>
  </si>
  <si>
    <t>Form10</t>
  </si>
  <si>
    <t>Form01</t>
  </si>
  <si>
    <t>E9:G9</t>
  </si>
  <si>
    <t>D9</t>
  </si>
  <si>
    <t>Form11</t>
  </si>
  <si>
    <t>Setup</t>
  </si>
  <si>
    <t>R7</t>
  </si>
  <si>
    <t>Q9</t>
  </si>
  <si>
    <t>J8</t>
  </si>
  <si>
    <t>J12</t>
  </si>
  <si>
    <t>J15</t>
  </si>
  <si>
    <t>J14</t>
  </si>
  <si>
    <t>H41</t>
  </si>
  <si>
    <t>M41</t>
  </si>
  <si>
    <t>R41</t>
  </si>
  <si>
    <t>Form09b</t>
  </si>
  <si>
    <t>Form09c</t>
  </si>
  <si>
    <t>R14</t>
  </si>
  <si>
    <t>S11</t>
  </si>
  <si>
    <t>S14</t>
  </si>
  <si>
    <t>J13</t>
  </si>
  <si>
    <t>Form07b</t>
  </si>
  <si>
    <t>C35</t>
  </si>
  <si>
    <t>I35</t>
  </si>
  <si>
    <t>D36</t>
  </si>
  <si>
    <t>Signature:</t>
  </si>
  <si>
    <t>Date:</t>
  </si>
  <si>
    <t>FORM 700-050-10
CONSTRUCTION
06/08</t>
  </si>
  <si>
    <t>FINAL
QUANTITY</t>
  </si>
  <si>
    <t>PAY ITEM /
ITEM CODE</t>
  </si>
  <si>
    <t>S.A.
NO.</t>
  </si>
  <si>
    <t>UNIT
PRICE</t>
  </si>
  <si>
    <t>PAY ITEM
AMOUNT</t>
  </si>
  <si>
    <t>ITEM CODE
ADJ. AMOUNT</t>
  </si>
  <si>
    <t>CONTRACT ID:</t>
  </si>
  <si>
    <t>FIN. PROJECT ID:</t>
  </si>
  <si>
    <t>MANAGING DISTRICT:</t>
  </si>
  <si>
    <t>FAP NO.</t>
  </si>
  <si>
    <t>FINANCIAL PROJECT REGULAR WORK PAID:</t>
  </si>
  <si>
    <t>CDMS DOC
/ PAGE NO.</t>
  </si>
  <si>
    <t>TOTAL ITEM  PAID
AMOUNT</t>
  </si>
  <si>
    <t>LS</t>
  </si>
  <si>
    <t>CY</t>
  </si>
  <si>
    <t>LF</t>
  </si>
  <si>
    <t>SY</t>
  </si>
  <si>
    <t>PERFORMANCE TURF, SOD</t>
  </si>
  <si>
    <t>GM</t>
  </si>
  <si>
    <t>PAINTED PAVEMENT MARKINGS, STANDARD, YELLOW, SKIP, 6"</t>
  </si>
  <si>
    <t>PAY ITEM NO.</t>
  </si>
  <si>
    <t>DESIGN ORIGINAL</t>
  </si>
  <si>
    <t>CONSTRUCTION FINAL</t>
  </si>
  <si>
    <t>NOTES FOR EXPLANATION OF OVER/UNDER RUN:</t>
  </si>
  <si>
    <t>EXTRA NOTES / REMARKS:</t>
  </si>
  <si>
    <t>REMARKS</t>
  </si>
  <si>
    <t>OVER/UNDER</t>
  </si>
  <si>
    <t>RUN</t>
  </si>
  <si>
    <t>&lt; PAGE TOTAL &gt;</t>
  </si>
  <si>
    <t>&lt; PROJECT GRAND TOTAL &gt;</t>
  </si>
  <si>
    <r>
      <t xml:space="preserve">If the above item is under the </t>
    </r>
    <r>
      <rPr>
        <b/>
        <sz val="8"/>
        <rFont val="Arial"/>
        <family val="2"/>
      </rPr>
      <t>Plan Quantity Concept</t>
    </r>
    <r>
      <rPr>
        <sz val="8"/>
        <rFont val="Arial"/>
        <family val="2"/>
      </rPr>
      <t xml:space="preserve">, then the block below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appropriately filled out.</t>
    </r>
  </si>
  <si>
    <t xml:space="preserve"> Plan Quantity Concept Signature Block</t>
  </si>
  <si>
    <r>
      <t xml:space="preserve"> </t>
    </r>
    <r>
      <rPr>
        <b/>
        <u val="single"/>
        <sz val="8"/>
        <rFont val="Arial"/>
        <family val="2"/>
      </rPr>
      <t>Design Engineers Responsible for Calculations:</t>
    </r>
    <r>
      <rPr>
        <sz val="8"/>
        <rFont val="Arial"/>
        <family val="2"/>
      </rPr>
      <t xml:space="preserve">  All support measurements and computations have been</t>
    </r>
  </si>
  <si>
    <t>Print Name:</t>
  </si>
  <si>
    <r>
      <t xml:space="preserve"> included for this </t>
    </r>
    <r>
      <rPr>
        <u val="single"/>
        <sz val="8"/>
        <rFont val="Arial"/>
        <family val="2"/>
      </rPr>
      <t>Plan Quantity item</t>
    </r>
    <r>
      <rPr>
        <sz val="8"/>
        <rFont val="Arial"/>
        <family val="2"/>
      </rPr>
      <t>.</t>
    </r>
  </si>
  <si>
    <t>LINEAR MEASUREMENT, COMPONENT WEIGHT, PER HOUR, PER DAY OR PER EACH COMPUTATIONS</t>
  </si>
  <si>
    <t>FORM 700-050-03
CONSTRUCTION
09/07</t>
  </si>
  <si>
    <t>LOCATION</t>
  </si>
  <si>
    <t>SIDE</t>
  </si>
  <si>
    <t>LENGTH*, COMPONENT WEIGHT*, OR</t>
  </si>
  <si>
    <t>REFERENCES/REMARKS</t>
  </si>
  <si>
    <t>REFERENCE</t>
  </si>
  <si>
    <t>NUMBER PER HOUR, DAY, EACH</t>
  </si>
  <si>
    <t>*PROVIDE APPROPRIATE UNITS FOR THIS ITEM AS</t>
  </si>
  <si>
    <t>SHOWN IN CONTRACT (I.e. LF, M1, LB, KG,)</t>
  </si>
  <si>
    <t/>
  </si>
  <si>
    <t>See S&amp;PM Plans</t>
  </si>
  <si>
    <t>Tabulation of Quantities</t>
  </si>
  <si>
    <t>2nd Application</t>
  </si>
  <si>
    <t>0710 11231</t>
  </si>
  <si>
    <t>____________</t>
  </si>
  <si>
    <t>CLEARING &amp; GRUBBING</t>
  </si>
  <si>
    <t>LS/AC</t>
  </si>
  <si>
    <t>REGULAR EXCAVATION</t>
  </si>
  <si>
    <t>EMBANKMENT</t>
  </si>
  <si>
    <t>PERFORMANCE TURF</t>
  </si>
  <si>
    <t>TRAIL</t>
  </si>
  <si>
    <t>PEDESTRIAN STRUCTURE</t>
  </si>
  <si>
    <t>SUBTOTAL</t>
  </si>
  <si>
    <t>GRAND TOTAL</t>
  </si>
  <si>
    <t>MOBILIZATION (5%)</t>
  </si>
  <si>
    <t>BAG</t>
  </si>
  <si>
    <t>JOISTS (2x8x12)</t>
  </si>
  <si>
    <t>POSTS (6x6x8)</t>
  </si>
  <si>
    <t>DECKING (2x6x10)</t>
  </si>
  <si>
    <t>MISC. COMPONENTS (HARDWARE)</t>
  </si>
  <si>
    <t>RAILING (2x4x16)</t>
  </si>
  <si>
    <t>RAILING (2x6x16)</t>
  </si>
  <si>
    <t>RAILING (2x8x16)</t>
  </si>
  <si>
    <t>BEAMS (2x12x12)</t>
  </si>
  <si>
    <t>CONCRETE (80 LB)</t>
  </si>
  <si>
    <t>SF</t>
  </si>
  <si>
    <t>TYPE D2 FILTER FABIC</t>
  </si>
  <si>
    <t>CONCRETE GRID UNIT SURFACING</t>
  </si>
  <si>
    <t>AS</t>
  </si>
  <si>
    <t>EA</t>
  </si>
  <si>
    <t>SINGLE POST SIGN, F&amp;I, UP TO 12 SF</t>
  </si>
  <si>
    <t>PET LITTER STATION</t>
  </si>
  <si>
    <t>SINGLE POST SIGN, REMOVE</t>
  </si>
  <si>
    <t>BENCH, RECYCLED PLASTIC (6' )</t>
  </si>
  <si>
    <t>SEDIMENT BARRIER (SYNTH. HAY BALES)</t>
  </si>
  <si>
    <t>MAINTENANCE OF TRAFFIC (2%)</t>
  </si>
  <si>
    <t>CONCRETE SIDEWALK (4")</t>
  </si>
  <si>
    <t>TREE MITIGATION/PROTECTION</t>
  </si>
  <si>
    <t>4" PATH MATERIAL</t>
  </si>
  <si>
    <t>GEOSYNTHETIC REINFORCED FOUNDATION</t>
  </si>
  <si>
    <t>INNOVATION PARK BID SHEET</t>
  </si>
  <si>
    <t>CONTRACT ID
BC-07-09-19-32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</si>
</sst>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+##.000"/>
    <numFmt numFmtId="165" formatCode="0.000"/>
    <numFmt numFmtId="166" formatCode="#\+##.00"/>
    <numFmt numFmtId="167" formatCode="#,##0.000"/>
    <numFmt numFmtId="168" formatCode="#,##0.0"/>
    <numFmt numFmtId="169" formatCode="0.000_);[Red]\(0.000\)"/>
    <numFmt numFmtId="170" formatCode="0.0000_);[Red]\(0.0000\)"/>
    <numFmt numFmtId="171" formatCode="0.00_);[Red]\(0.00\)"/>
    <numFmt numFmtId="172" formatCode="0.0_);[Red]\(0.0\)"/>
    <numFmt numFmtId="173" formatCode="0_);[Red]\(0\)"/>
    <numFmt numFmtId="174" formatCode="0.000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9]dddd\,\ mmmm\ dd\,\ yyyy"/>
    <numFmt numFmtId="180" formatCode="0.0"/>
    <numFmt numFmtId="181" formatCode="&quot;$&quot;#,##0.00"/>
    <numFmt numFmtId="182" formatCode="[$€-2]\ #,##0.00_);[Red]\([$€-2]\ #,##0.00\)"/>
    <numFmt numFmtId="183" formatCode="&quot;$&quot;#,##0.000"/>
    <numFmt numFmtId="184" formatCode="mmm\-yyyy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7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indent="1"/>
      <protection/>
    </xf>
    <xf numFmtId="0" fontId="1" fillId="0" borderId="0" xfId="0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right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 applyProtection="1">
      <alignment horizontal="right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168" fontId="7" fillId="0" borderId="21" xfId="0" applyNumberFormat="1" applyFont="1" applyBorder="1" applyAlignment="1" applyProtection="1">
      <alignment horizontal="center" vertical="center" wrapText="1"/>
      <protection/>
    </xf>
    <xf numFmtId="167" fontId="7" fillId="0" borderId="22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3" xfId="0" applyNumberFormat="1" applyFont="1" applyBorder="1" applyAlignment="1" applyProtection="1">
      <alignment horizontal="right"/>
      <protection locked="0"/>
    </xf>
    <xf numFmtId="0" fontId="7" fillId="0" borderId="22" xfId="0" applyNumberFormat="1" applyFont="1" applyBorder="1" applyAlignment="1" applyProtection="1">
      <alignment horizontal="right"/>
      <protection locked="0"/>
    </xf>
    <xf numFmtId="168" fontId="7" fillId="0" borderId="23" xfId="0" applyNumberFormat="1" applyFont="1" applyBorder="1" applyAlignment="1" applyProtection="1">
      <alignment horizontal="right"/>
      <protection/>
    </xf>
    <xf numFmtId="175" fontId="7" fillId="0" borderId="20" xfId="0" applyNumberFormat="1" applyFont="1" applyBorder="1" applyAlignment="1" applyProtection="1">
      <alignment horizontal="right"/>
      <protection locked="0"/>
    </xf>
    <xf numFmtId="4" fontId="7" fillId="0" borderId="2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right"/>
      <protection locked="0"/>
    </xf>
    <xf numFmtId="2" fontId="7" fillId="0" borderId="2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7" fillId="0" borderId="23" xfId="0" applyNumberFormat="1" applyFont="1" applyBorder="1" applyAlignment="1" applyProtection="1">
      <alignment horizontal="center"/>
      <protection/>
    </xf>
    <xf numFmtId="165" fontId="7" fillId="0" borderId="20" xfId="0" applyNumberFormat="1" applyFont="1" applyBorder="1" applyAlignment="1" applyProtection="1">
      <alignment horizontal="right" wrapText="1"/>
      <protection/>
    </xf>
    <xf numFmtId="4" fontId="7" fillId="0" borderId="20" xfId="0" applyNumberFormat="1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 indent="1"/>
      <protection locked="0"/>
    </xf>
    <xf numFmtId="0" fontId="2" fillId="0" borderId="22" xfId="0" applyFont="1" applyBorder="1" applyAlignment="1" applyProtection="1">
      <alignment horizontal="left" indent="1"/>
      <protection locked="0"/>
    </xf>
    <xf numFmtId="0" fontId="0" fillId="0" borderId="23" xfId="0" applyNumberFormat="1" applyFont="1" applyBorder="1" applyAlignment="1" applyProtection="1">
      <alignment/>
      <protection/>
    </xf>
    <xf numFmtId="166" fontId="0" fillId="0" borderId="22" xfId="0" applyNumberFormat="1" applyFont="1" applyBorder="1" applyAlignment="1" applyProtection="1">
      <alignment horizontal="left"/>
      <protection locked="0"/>
    </xf>
    <xf numFmtId="166" fontId="0" fillId="0" borderId="22" xfId="0" applyNumberFormat="1" applyFont="1" applyBorder="1" applyAlignment="1" applyProtection="1">
      <alignment horizontal="right" wrapText="1"/>
      <protection locked="0"/>
    </xf>
    <xf numFmtId="168" fontId="0" fillId="0" borderId="21" xfId="0" applyNumberFormat="1" applyFont="1" applyBorder="1" applyAlignment="1" applyProtection="1">
      <alignment horizontal="right"/>
      <protection locked="0"/>
    </xf>
    <xf numFmtId="168" fontId="0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/>
      <protection locked="0"/>
    </xf>
    <xf numFmtId="168" fontId="0" fillId="0" borderId="0" xfId="0" applyNumberFormat="1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49" fontId="6" fillId="0" borderId="27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 applyProtection="1">
      <alignment horizontal="left" vertical="center" indent="1"/>
      <protection/>
    </xf>
    <xf numFmtId="0" fontId="0" fillId="0" borderId="22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wrapText="1"/>
      <protection/>
    </xf>
    <xf numFmtId="0" fontId="0" fillId="0" borderId="20" xfId="0" applyNumberFormat="1" applyFont="1" applyBorder="1" applyAlignment="1" applyProtection="1">
      <alignment horizontal="center" wrapText="1"/>
      <protection locked="0"/>
    </xf>
    <xf numFmtId="168" fontId="0" fillId="0" borderId="20" xfId="0" applyNumberFormat="1" applyFont="1" applyBorder="1" applyAlignment="1" applyProtection="1">
      <alignment horizontal="center"/>
      <protection locked="0"/>
    </xf>
    <xf numFmtId="168" fontId="0" fillId="0" borderId="21" xfId="0" applyNumberFormat="1" applyFont="1" applyBorder="1" applyAlignment="1" applyProtection="1">
      <alignment horizontal="left"/>
      <protection locked="0"/>
    </xf>
    <xf numFmtId="3" fontId="0" fillId="0" borderId="23" xfId="0" applyNumberFormat="1" applyFont="1" applyBorder="1" applyAlignment="1" applyProtection="1">
      <alignment horizontal="right"/>
      <protection locked="0"/>
    </xf>
    <xf numFmtId="3" fontId="0" fillId="0" borderId="31" xfId="0" applyNumberFormat="1" applyFont="1" applyBorder="1" applyAlignment="1" applyProtection="1">
      <alignment horizontal="right"/>
      <protection/>
    </xf>
    <xf numFmtId="165" fontId="0" fillId="0" borderId="23" xfId="0" applyNumberFormat="1" applyFont="1" applyBorder="1" applyAlignment="1" applyProtection="1">
      <alignment horizontal="right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22" xfId="0" applyNumberFormat="1" applyFont="1" applyBorder="1" applyAlignment="1" applyProtection="1">
      <alignment horizontal="right"/>
      <protection locked="0"/>
    </xf>
    <xf numFmtId="181" fontId="7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0" fontId="7" fillId="0" borderId="23" xfId="0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right"/>
      <protection locked="0"/>
    </xf>
    <xf numFmtId="4" fontId="7" fillId="0" borderId="20" xfId="0" applyNumberFormat="1" applyFont="1" applyFill="1" applyBorder="1" applyAlignment="1" applyProtection="1">
      <alignment horizontal="left"/>
      <protection/>
    </xf>
    <xf numFmtId="165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wrapText="1"/>
      <protection locked="0"/>
    </xf>
    <xf numFmtId="167" fontId="54" fillId="0" borderId="22" xfId="0" applyNumberFormat="1" applyFont="1" applyFill="1" applyBorder="1" applyAlignment="1" applyProtection="1">
      <alignment horizontal="right"/>
      <protection locked="0"/>
    </xf>
    <xf numFmtId="0" fontId="7" fillId="0" borderId="23" xfId="0" applyNumberFormat="1" applyFont="1" applyFill="1" applyBorder="1" applyAlignment="1" applyProtection="1">
      <alignment wrapText="1"/>
      <protection locked="0"/>
    </xf>
    <xf numFmtId="167" fontId="55" fillId="0" borderId="22" xfId="0" applyNumberFormat="1" applyFont="1" applyFill="1" applyBorder="1" applyAlignment="1" applyProtection="1">
      <alignment horizontal="right"/>
      <protection locked="0"/>
    </xf>
    <xf numFmtId="167" fontId="55" fillId="0" borderId="20" xfId="0" applyNumberFormat="1" applyFont="1" applyFill="1" applyBorder="1" applyAlignment="1" applyProtection="1">
      <alignment horizontal="right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30" xfId="0" applyNumberFormat="1" applyFont="1" applyFill="1" applyBorder="1" applyAlignment="1" applyProtection="1">
      <alignment horizontal="left" wrapText="1"/>
      <protection locked="0"/>
    </xf>
    <xf numFmtId="0" fontId="7" fillId="0" borderId="24" xfId="0" applyNumberFormat="1" applyFont="1" applyFill="1" applyBorder="1" applyAlignment="1" applyProtection="1">
      <alignment horizontal="left" wrapText="1"/>
      <protection locked="0"/>
    </xf>
    <xf numFmtId="165" fontId="7" fillId="0" borderId="22" xfId="0" applyNumberFormat="1" applyFont="1" applyFill="1" applyBorder="1" applyAlignment="1" applyProtection="1">
      <alignment horizontal="right" wrapText="1"/>
      <protection/>
    </xf>
    <xf numFmtId="181" fontId="7" fillId="0" borderId="21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167" fontId="55" fillId="0" borderId="22" xfId="0" applyNumberFormat="1" applyFont="1" applyFill="1" applyBorder="1" applyAlignment="1" applyProtection="1">
      <alignment horizontal="right"/>
      <protection locked="0"/>
    </xf>
    <xf numFmtId="167" fontId="55" fillId="0" borderId="20" xfId="0" applyNumberFormat="1" applyFont="1" applyFill="1" applyBorder="1" applyAlignment="1" applyProtection="1">
      <alignment horizontal="right"/>
      <protection locked="0"/>
    </xf>
    <xf numFmtId="0" fontId="7" fillId="0" borderId="20" xfId="0" applyNumberFormat="1" applyFont="1" applyFill="1" applyBorder="1" applyAlignment="1" applyProtection="1">
      <alignment horizontal="left" wrapText="1"/>
      <protection locked="0"/>
    </xf>
    <xf numFmtId="167" fontId="55" fillId="0" borderId="22" xfId="0" applyNumberFormat="1" applyFont="1" applyFill="1" applyBorder="1" applyAlignment="1" applyProtection="1">
      <alignment horizontal="center"/>
      <protection locked="0"/>
    </xf>
    <xf numFmtId="8" fontId="1" fillId="0" borderId="0" xfId="0" applyNumberFormat="1" applyFont="1" applyBorder="1" applyAlignment="1">
      <alignment/>
    </xf>
    <xf numFmtId="0" fontId="7" fillId="0" borderId="23" xfId="0" applyNumberFormat="1" applyFont="1" applyFill="1" applyBorder="1" applyAlignment="1" applyProtection="1">
      <alignment horizontal="left"/>
      <protection locked="0"/>
    </xf>
    <xf numFmtId="181" fontId="17" fillId="0" borderId="20" xfId="0" applyNumberFormat="1" applyFont="1" applyFill="1" applyBorder="1" applyAlignment="1" applyProtection="1">
      <alignment horizontal="right"/>
      <protection locked="0"/>
    </xf>
    <xf numFmtId="0" fontId="7" fillId="0" borderId="32" xfId="0" applyNumberFormat="1" applyFont="1" applyBorder="1" applyAlignment="1" applyProtection="1">
      <alignment horizontal="center"/>
      <protection/>
    </xf>
    <xf numFmtId="181" fontId="17" fillId="0" borderId="28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7" fillId="0" borderId="23" xfId="0" applyNumberFormat="1" applyFont="1" applyFill="1" applyBorder="1" applyAlignment="1" applyProtection="1">
      <alignment wrapText="1"/>
      <protection locked="0"/>
    </xf>
    <xf numFmtId="0" fontId="7" fillId="0" borderId="20" xfId="0" applyNumberFormat="1" applyFont="1" applyFill="1" applyBorder="1" applyAlignment="1" applyProtection="1">
      <alignment wrapText="1"/>
      <protection locked="0"/>
    </xf>
    <xf numFmtId="167" fontId="55" fillId="0" borderId="22" xfId="0" applyNumberFormat="1" applyFont="1" applyFill="1" applyBorder="1" applyAlignment="1" applyProtection="1">
      <alignment horizontal="right"/>
      <protection locked="0"/>
    </xf>
    <xf numFmtId="167" fontId="55" fillId="0" borderId="20" xfId="0" applyNumberFormat="1" applyFont="1" applyFill="1" applyBorder="1" applyAlignment="1" applyProtection="1">
      <alignment horizontal="right"/>
      <protection locked="0"/>
    </xf>
    <xf numFmtId="0" fontId="17" fillId="0" borderId="22" xfId="0" applyNumberFormat="1" applyFont="1" applyBorder="1" applyAlignment="1" applyProtection="1">
      <alignment horizontal="center" vertical="center"/>
      <protection/>
    </xf>
    <xf numFmtId="0" fontId="17" fillId="0" borderId="20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left" wrapText="1"/>
      <protection locked="0"/>
    </xf>
    <xf numFmtId="0" fontId="7" fillId="0" borderId="22" xfId="0" applyNumberFormat="1" applyFont="1" applyFill="1" applyBorder="1" applyAlignment="1" applyProtection="1">
      <alignment horizontal="left" wrapText="1"/>
      <protection locked="0"/>
    </xf>
    <xf numFmtId="0" fontId="7" fillId="0" borderId="20" xfId="0" applyNumberFormat="1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67" fontId="55" fillId="0" borderId="10" xfId="0" applyNumberFormat="1" applyFont="1" applyFill="1" applyBorder="1" applyAlignment="1" applyProtection="1">
      <alignment horizontal="right"/>
      <protection locked="0"/>
    </xf>
    <xf numFmtId="167" fontId="55" fillId="0" borderId="28" xfId="0" applyNumberFormat="1" applyFont="1" applyFill="1" applyBorder="1" applyAlignment="1" applyProtection="1">
      <alignment horizontal="right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4" fontId="7" fillId="0" borderId="23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7" fillId="0" borderId="30" xfId="0" applyNumberFormat="1" applyFont="1" applyFill="1" applyBorder="1" applyAlignment="1" applyProtection="1">
      <alignment wrapText="1"/>
      <protection locked="0"/>
    </xf>
    <xf numFmtId="0" fontId="7" fillId="0" borderId="24" xfId="0" applyNumberFormat="1" applyFont="1" applyFill="1" applyBorder="1" applyAlignment="1" applyProtection="1">
      <alignment wrapText="1"/>
      <protection locked="0"/>
    </xf>
    <xf numFmtId="14" fontId="2" fillId="0" borderId="19" xfId="0" applyNumberFormat="1" applyFont="1" applyBorder="1" applyAlignment="1" applyProtection="1">
      <alignment horizontal="left" indent="1"/>
      <protection locked="0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vertical="center" indent="1"/>
      <protection/>
    </xf>
    <xf numFmtId="0" fontId="0" fillId="0" borderId="22" xfId="0" applyFont="1" applyBorder="1" applyAlignment="1" applyProtection="1">
      <alignment horizontal="left" vertical="center" indent="1"/>
      <protection/>
    </xf>
    <xf numFmtId="0" fontId="0" fillId="0" borderId="22" xfId="0" applyFont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49" fontId="0" fillId="0" borderId="2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/>
      <protection locked="0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13" fillId="0" borderId="3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3" fontId="7" fillId="0" borderId="23" xfId="0" applyNumberFormat="1" applyFont="1" applyBorder="1" applyAlignment="1" applyProtection="1">
      <alignment horizontal="left" vertical="center" indent="1"/>
      <protection/>
    </xf>
    <xf numFmtId="3" fontId="7" fillId="0" borderId="22" xfId="0" applyNumberFormat="1" applyFont="1" applyBorder="1" applyAlignment="1" applyProtection="1">
      <alignment horizontal="left" vertical="center" indent="1"/>
      <protection/>
    </xf>
    <xf numFmtId="4" fontId="7" fillId="0" borderId="20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left" indent="1"/>
      <protection locked="0"/>
    </xf>
    <xf numFmtId="0" fontId="7" fillId="0" borderId="20" xfId="0" applyNumberFormat="1" applyFont="1" applyBorder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39</xdr:row>
      <xdr:rowOff>0</xdr:rowOff>
    </xdr:from>
    <xdr:to>
      <xdr:col>12</xdr:col>
      <xdr:colOff>571500</xdr:colOff>
      <xdr:row>39</xdr:row>
      <xdr:rowOff>0</xdr:rowOff>
    </xdr:to>
    <xdr:sp>
      <xdr:nvSpPr>
        <xdr:cNvPr id="1" name="Line 14"/>
        <xdr:cNvSpPr>
          <a:spLocks/>
        </xdr:cNvSpPr>
      </xdr:nvSpPr>
      <xdr:spPr>
        <a:xfrm flipH="1">
          <a:off x="6657975" y="61817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723900</xdr:colOff>
      <xdr:row>39</xdr:row>
      <xdr:rowOff>0</xdr:rowOff>
    </xdr:from>
    <xdr:to>
      <xdr:col>14</xdr:col>
      <xdr:colOff>1323975</xdr:colOff>
      <xdr:row>39</xdr:row>
      <xdr:rowOff>0</xdr:rowOff>
    </xdr:to>
    <xdr:sp>
      <xdr:nvSpPr>
        <xdr:cNvPr id="2" name="Line 15"/>
        <xdr:cNvSpPr>
          <a:spLocks/>
        </xdr:cNvSpPr>
      </xdr:nvSpPr>
      <xdr:spPr>
        <a:xfrm flipH="1">
          <a:off x="9267825" y="6181725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8"/>
  <sheetViews>
    <sheetView showGridLines="0" showZeros="0" tabSelected="1"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1.28515625" style="0" customWidth="1"/>
    <col min="2" max="2" width="12.7109375" style="0" customWidth="1"/>
    <col min="3" max="3" width="1.28515625" style="0" customWidth="1"/>
    <col min="4" max="4" width="6.7109375" style="0" customWidth="1"/>
    <col min="5" max="5" width="7.28125" style="18" customWidth="1"/>
    <col min="6" max="7" width="4.421875" style="18" customWidth="1"/>
    <col min="8" max="8" width="1.28515625" style="17" customWidth="1"/>
    <col min="9" max="9" width="29.7109375" style="0" customWidth="1"/>
    <col min="10" max="10" width="29.140625" style="0" customWidth="1"/>
    <col min="11" max="11" width="12.7109375" style="17" customWidth="1"/>
    <col min="12" max="12" width="16.57421875" style="0" customWidth="1"/>
    <col min="13" max="13" width="9.140625" style="18" customWidth="1"/>
  </cols>
  <sheetData>
    <row r="1" spans="1:13" s="25" customFormat="1" ht="21" customHeight="1">
      <c r="A1" s="22"/>
      <c r="B1" s="40" t="s">
        <v>71</v>
      </c>
      <c r="C1" s="22"/>
      <c r="D1" s="170"/>
      <c r="E1" s="170"/>
      <c r="F1" s="170"/>
      <c r="G1" s="23"/>
      <c r="H1" s="24"/>
      <c r="I1" s="167" t="s">
        <v>159</v>
      </c>
      <c r="J1" s="167"/>
      <c r="K1" s="167"/>
      <c r="L1" s="132" t="s">
        <v>160</v>
      </c>
      <c r="M1" s="117"/>
    </row>
    <row r="2" spans="1:13" s="29" customFormat="1" ht="27.75" customHeight="1">
      <c r="A2" s="162" t="s">
        <v>73</v>
      </c>
      <c r="B2" s="163"/>
      <c r="C2" s="164"/>
      <c r="D2" s="41" t="s">
        <v>19</v>
      </c>
      <c r="E2" s="157" t="s">
        <v>74</v>
      </c>
      <c r="F2" s="158"/>
      <c r="G2" s="158"/>
      <c r="H2" s="159"/>
      <c r="I2" s="165" t="s">
        <v>0</v>
      </c>
      <c r="J2" s="166"/>
      <c r="K2" s="42" t="s">
        <v>76</v>
      </c>
      <c r="L2" s="41" t="s">
        <v>85</v>
      </c>
      <c r="M2" s="118"/>
    </row>
    <row r="3" spans="1:13" s="29" customFormat="1" ht="12" customHeight="1">
      <c r="A3" s="131"/>
      <c r="B3" s="152" t="s">
        <v>129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  <c r="M3" s="118"/>
    </row>
    <row r="4" spans="1:13" s="1" customFormat="1" ht="15.75" customHeight="1">
      <c r="A4" s="64"/>
      <c r="B4" s="127">
        <v>1</v>
      </c>
      <c r="C4" s="123"/>
      <c r="D4" s="124" t="s">
        <v>86</v>
      </c>
      <c r="E4" s="120">
        <v>101</v>
      </c>
      <c r="F4" s="121">
        <v>1</v>
      </c>
      <c r="G4" s="121"/>
      <c r="H4" s="122"/>
      <c r="I4" s="148" t="s">
        <v>133</v>
      </c>
      <c r="J4" s="149"/>
      <c r="K4" s="116"/>
      <c r="L4" s="116">
        <f>B4*K4</f>
        <v>0</v>
      </c>
      <c r="M4" s="119"/>
    </row>
    <row r="5" spans="1:13" s="1" customFormat="1" ht="15.75" customHeight="1">
      <c r="A5" s="64"/>
      <c r="B5" s="127">
        <v>1</v>
      </c>
      <c r="C5" s="123"/>
      <c r="D5" s="124" t="s">
        <v>86</v>
      </c>
      <c r="E5" s="120">
        <v>102</v>
      </c>
      <c r="F5" s="121">
        <v>1</v>
      </c>
      <c r="G5" s="121"/>
      <c r="H5" s="122"/>
      <c r="I5" s="148" t="s">
        <v>154</v>
      </c>
      <c r="J5" s="149"/>
      <c r="K5" s="116"/>
      <c r="L5" s="116">
        <f aca="true" t="shared" si="0" ref="L5:L21">K5*B5</f>
        <v>0</v>
      </c>
      <c r="M5" s="119"/>
    </row>
    <row r="6" spans="1:13" s="1" customFormat="1" ht="15.75" customHeight="1">
      <c r="A6" s="125"/>
      <c r="B6" s="127">
        <v>4377</v>
      </c>
      <c r="C6" s="123"/>
      <c r="D6" s="124" t="s">
        <v>88</v>
      </c>
      <c r="E6" s="120">
        <v>104</v>
      </c>
      <c r="F6" s="121">
        <v>10</v>
      </c>
      <c r="G6" s="121">
        <v>3</v>
      </c>
      <c r="H6" s="122"/>
      <c r="I6" s="148" t="s">
        <v>153</v>
      </c>
      <c r="J6" s="149"/>
      <c r="K6" s="116"/>
      <c r="L6" s="116">
        <f t="shared" si="0"/>
        <v>0</v>
      </c>
      <c r="M6" s="119"/>
    </row>
    <row r="7" spans="1:13" s="1" customFormat="1" ht="15.75" customHeight="1">
      <c r="A7" s="64"/>
      <c r="B7" s="127">
        <v>1.075</v>
      </c>
      <c r="C7" s="123"/>
      <c r="D7" s="124" t="s">
        <v>125</v>
      </c>
      <c r="E7" s="120">
        <v>110</v>
      </c>
      <c r="F7" s="121">
        <v>1</v>
      </c>
      <c r="G7" s="121">
        <v>1</v>
      </c>
      <c r="H7" s="122"/>
      <c r="I7" s="148" t="s">
        <v>124</v>
      </c>
      <c r="J7" s="149"/>
      <c r="K7" s="116"/>
      <c r="L7" s="116">
        <f t="shared" si="0"/>
        <v>0</v>
      </c>
      <c r="M7" s="119"/>
    </row>
    <row r="8" spans="1:13" s="1" customFormat="1" ht="15.75" customHeight="1">
      <c r="A8" s="64"/>
      <c r="B8" s="127">
        <v>541</v>
      </c>
      <c r="C8" s="123"/>
      <c r="D8" s="124" t="s">
        <v>87</v>
      </c>
      <c r="E8" s="120">
        <v>120</v>
      </c>
      <c r="F8" s="121">
        <v>1</v>
      </c>
      <c r="G8" s="121"/>
      <c r="H8" s="122"/>
      <c r="I8" s="128" t="s">
        <v>126</v>
      </c>
      <c r="J8" s="126"/>
      <c r="K8" s="116"/>
      <c r="L8" s="116">
        <f t="shared" si="0"/>
        <v>0</v>
      </c>
      <c r="M8" s="119"/>
    </row>
    <row r="9" spans="1:13" s="1" customFormat="1" ht="15.75" customHeight="1">
      <c r="A9" s="64"/>
      <c r="B9" s="127">
        <v>198</v>
      </c>
      <c r="C9" s="123"/>
      <c r="D9" s="124" t="s">
        <v>87</v>
      </c>
      <c r="E9" s="120">
        <v>120</v>
      </c>
      <c r="F9" s="121">
        <v>6</v>
      </c>
      <c r="G9" s="121"/>
      <c r="H9" s="122"/>
      <c r="I9" s="154" t="s">
        <v>127</v>
      </c>
      <c r="J9" s="156"/>
      <c r="K9" s="116"/>
      <c r="L9" s="116">
        <f t="shared" si="0"/>
        <v>0</v>
      </c>
      <c r="M9" s="119"/>
    </row>
    <row r="10" spans="1:13" s="1" customFormat="1" ht="15.75" customHeight="1">
      <c r="A10" s="64"/>
      <c r="B10" s="127">
        <v>2935</v>
      </c>
      <c r="C10" s="123"/>
      <c r="D10" s="124" t="s">
        <v>89</v>
      </c>
      <c r="E10" s="120"/>
      <c r="F10" s="121"/>
      <c r="G10" s="121"/>
      <c r="H10" s="122"/>
      <c r="I10" s="154" t="s">
        <v>157</v>
      </c>
      <c r="J10" s="156"/>
      <c r="K10" s="116"/>
      <c r="L10" s="116">
        <f t="shared" si="0"/>
        <v>0</v>
      </c>
      <c r="M10" s="119"/>
    </row>
    <row r="11" spans="1:20" s="1" customFormat="1" ht="15.75" customHeight="1">
      <c r="A11" s="64"/>
      <c r="B11" s="127">
        <v>2935</v>
      </c>
      <c r="C11" s="123"/>
      <c r="D11" s="124" t="s">
        <v>89</v>
      </c>
      <c r="E11" s="120">
        <v>145</v>
      </c>
      <c r="F11" s="121">
        <v>2</v>
      </c>
      <c r="G11" s="121"/>
      <c r="H11" s="122"/>
      <c r="I11" s="143" t="s">
        <v>158</v>
      </c>
      <c r="J11" s="140"/>
      <c r="K11" s="116"/>
      <c r="L11" s="116">
        <f t="shared" si="0"/>
        <v>0</v>
      </c>
      <c r="M11" s="119"/>
      <c r="T11" s="142"/>
    </row>
    <row r="12" spans="1:13" s="1" customFormat="1" ht="15.75" customHeight="1">
      <c r="A12" s="64"/>
      <c r="B12" s="127">
        <v>247</v>
      </c>
      <c r="C12" s="123"/>
      <c r="D12" s="124" t="s">
        <v>144</v>
      </c>
      <c r="E12" s="120"/>
      <c r="F12" s="121"/>
      <c r="G12" s="121"/>
      <c r="H12" s="122"/>
      <c r="I12" s="154" t="s">
        <v>146</v>
      </c>
      <c r="J12" s="156"/>
      <c r="K12" s="116"/>
      <c r="L12" s="116">
        <f t="shared" si="0"/>
        <v>0</v>
      </c>
      <c r="M12" s="119"/>
    </row>
    <row r="13" spans="1:13" s="1" customFormat="1" ht="15.75" customHeight="1">
      <c r="A13" s="64"/>
      <c r="B13" s="127">
        <v>247</v>
      </c>
      <c r="C13" s="123"/>
      <c r="D13" s="124" t="s">
        <v>144</v>
      </c>
      <c r="E13" s="120"/>
      <c r="F13" s="121"/>
      <c r="G13" s="121"/>
      <c r="H13" s="122"/>
      <c r="I13" s="154" t="s">
        <v>145</v>
      </c>
      <c r="J13" s="156"/>
      <c r="K13" s="116"/>
      <c r="L13" s="116">
        <f t="shared" si="0"/>
        <v>0</v>
      </c>
      <c r="M13" s="119"/>
    </row>
    <row r="14" spans="1:13" s="1" customFormat="1" ht="15.75" customHeight="1">
      <c r="A14" s="64"/>
      <c r="B14" s="127">
        <v>47.4</v>
      </c>
      <c r="C14" s="123"/>
      <c r="D14" s="124" t="s">
        <v>89</v>
      </c>
      <c r="E14" s="120">
        <v>522</v>
      </c>
      <c r="F14" s="121">
        <v>1</v>
      </c>
      <c r="G14" s="121"/>
      <c r="H14" s="122"/>
      <c r="I14" s="133" t="s">
        <v>155</v>
      </c>
      <c r="J14" s="134"/>
      <c r="K14" s="116"/>
      <c r="L14" s="116">
        <f t="shared" si="0"/>
        <v>0</v>
      </c>
      <c r="M14" s="119"/>
    </row>
    <row r="15" spans="1:13" s="1" customFormat="1" ht="15.75" customHeight="1">
      <c r="A15" s="64"/>
      <c r="B15" s="127">
        <v>1384</v>
      </c>
      <c r="C15" s="123"/>
      <c r="D15" s="124" t="s">
        <v>89</v>
      </c>
      <c r="E15" s="120">
        <v>570</v>
      </c>
      <c r="F15" s="121">
        <v>1</v>
      </c>
      <c r="G15" s="121">
        <v>1</v>
      </c>
      <c r="H15" s="122"/>
      <c r="I15" s="168" t="s">
        <v>128</v>
      </c>
      <c r="J15" s="169"/>
      <c r="K15" s="116"/>
      <c r="L15" s="116">
        <f t="shared" si="0"/>
        <v>0</v>
      </c>
      <c r="M15" s="119"/>
    </row>
    <row r="16" spans="1:13" s="1" customFormat="1" ht="15.75" customHeight="1">
      <c r="A16" s="64"/>
      <c r="B16" s="127">
        <v>2092</v>
      </c>
      <c r="C16" s="123"/>
      <c r="D16" s="124" t="s">
        <v>89</v>
      </c>
      <c r="E16" s="120">
        <v>570</v>
      </c>
      <c r="F16" s="121">
        <v>1</v>
      </c>
      <c r="G16" s="121">
        <v>2</v>
      </c>
      <c r="H16" s="122"/>
      <c r="I16" s="148" t="s">
        <v>90</v>
      </c>
      <c r="J16" s="149"/>
      <c r="K16" s="116"/>
      <c r="L16" s="116">
        <f t="shared" si="0"/>
        <v>0</v>
      </c>
      <c r="M16" s="119"/>
    </row>
    <row r="17" spans="1:13" s="1" customFormat="1" ht="15.75" customHeight="1">
      <c r="A17" s="64"/>
      <c r="B17" s="127">
        <v>3</v>
      </c>
      <c r="C17" s="123"/>
      <c r="D17" s="124" t="s">
        <v>147</v>
      </c>
      <c r="E17" s="120"/>
      <c r="F17" s="121"/>
      <c r="G17" s="121"/>
      <c r="H17" s="122"/>
      <c r="I17" s="148" t="s">
        <v>150</v>
      </c>
      <c r="J17" s="149"/>
      <c r="K17" s="116"/>
      <c r="L17" s="116">
        <f t="shared" si="0"/>
        <v>0</v>
      </c>
      <c r="M17" s="119"/>
    </row>
    <row r="18" spans="1:13" s="1" customFormat="1" ht="15.75" customHeight="1">
      <c r="A18" s="64"/>
      <c r="B18" s="127">
        <v>8</v>
      </c>
      <c r="C18" s="123"/>
      <c r="D18" s="124" t="s">
        <v>147</v>
      </c>
      <c r="E18" s="120">
        <v>700</v>
      </c>
      <c r="F18" s="121">
        <v>1</v>
      </c>
      <c r="G18" s="121">
        <v>11</v>
      </c>
      <c r="H18" s="122"/>
      <c r="I18" s="148" t="s">
        <v>149</v>
      </c>
      <c r="J18" s="149"/>
      <c r="K18" s="116"/>
      <c r="L18" s="116">
        <f t="shared" si="0"/>
        <v>0</v>
      </c>
      <c r="M18" s="119"/>
    </row>
    <row r="19" spans="1:13" s="1" customFormat="1" ht="15.75" customHeight="1">
      <c r="A19" s="64"/>
      <c r="B19" s="127">
        <v>3</v>
      </c>
      <c r="C19" s="123"/>
      <c r="D19" s="124" t="s">
        <v>147</v>
      </c>
      <c r="E19" s="120">
        <v>700</v>
      </c>
      <c r="F19" s="121">
        <v>1</v>
      </c>
      <c r="G19" s="121">
        <v>60</v>
      </c>
      <c r="H19" s="122"/>
      <c r="I19" s="148" t="s">
        <v>151</v>
      </c>
      <c r="J19" s="149"/>
      <c r="K19" s="116"/>
      <c r="L19" s="116">
        <f t="shared" si="0"/>
        <v>0</v>
      </c>
      <c r="M19" s="119"/>
    </row>
    <row r="20" spans="1:13" s="1" customFormat="1" ht="15.75" customHeight="1">
      <c r="A20" s="64"/>
      <c r="B20" s="127">
        <v>6</v>
      </c>
      <c r="C20" s="123"/>
      <c r="D20" s="124" t="s">
        <v>148</v>
      </c>
      <c r="E20" s="120">
        <v>751</v>
      </c>
      <c r="F20" s="121">
        <v>38</v>
      </c>
      <c r="G20" s="121">
        <v>19</v>
      </c>
      <c r="H20" s="122"/>
      <c r="I20" s="148" t="s">
        <v>152</v>
      </c>
      <c r="J20" s="149"/>
      <c r="K20" s="116"/>
      <c r="L20" s="116">
        <f t="shared" si="0"/>
        <v>0</v>
      </c>
      <c r="M20" s="119"/>
    </row>
    <row r="21" spans="1:13" s="1" customFormat="1" ht="15.75" customHeight="1">
      <c r="A21" s="64"/>
      <c r="B21" s="127">
        <v>1</v>
      </c>
      <c r="C21" s="135"/>
      <c r="D21" s="137" t="s">
        <v>86</v>
      </c>
      <c r="E21" s="120"/>
      <c r="F21" s="121"/>
      <c r="G21" s="121"/>
      <c r="H21" s="122"/>
      <c r="I21" s="154" t="s">
        <v>156</v>
      </c>
      <c r="J21" s="155"/>
      <c r="K21" s="136"/>
      <c r="L21" s="116">
        <f t="shared" si="0"/>
        <v>0</v>
      </c>
      <c r="M21" s="119"/>
    </row>
    <row r="22" spans="1:13" s="1" customFormat="1" ht="15.75" customHeight="1">
      <c r="A22" s="64"/>
      <c r="B22" s="150" t="s">
        <v>131</v>
      </c>
      <c r="C22" s="150"/>
      <c r="D22" s="150"/>
      <c r="E22" s="150"/>
      <c r="F22" s="150"/>
      <c r="G22" s="150"/>
      <c r="H22" s="150"/>
      <c r="I22" s="150"/>
      <c r="J22" s="150"/>
      <c r="K22" s="151"/>
      <c r="L22" s="144">
        <f>SUM(L4:L21)</f>
        <v>0</v>
      </c>
      <c r="M22" s="119"/>
    </row>
    <row r="23" spans="1:13" s="29" customFormat="1" ht="11.25" customHeight="1">
      <c r="A23" s="131"/>
      <c r="B23" s="152" t="s">
        <v>130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/>
      <c r="M23" s="118"/>
    </row>
    <row r="24" spans="1:13" s="1" customFormat="1" ht="15.75" customHeight="1">
      <c r="A24" s="64"/>
      <c r="B24" s="127">
        <v>250</v>
      </c>
      <c r="C24" s="123"/>
      <c r="D24" s="124" t="s">
        <v>86</v>
      </c>
      <c r="E24" s="120"/>
      <c r="F24" s="121"/>
      <c r="G24" s="121"/>
      <c r="H24" s="122"/>
      <c r="I24" s="148" t="s">
        <v>137</v>
      </c>
      <c r="J24" s="149"/>
      <c r="K24" s="116"/>
      <c r="L24" s="116">
        <f>K24*B24</f>
        <v>0</v>
      </c>
      <c r="M24" s="119"/>
    </row>
    <row r="25" spans="1:13" s="1" customFormat="1" ht="15.75" customHeight="1">
      <c r="A25" s="64"/>
      <c r="B25" s="127">
        <v>50</v>
      </c>
      <c r="C25" s="123"/>
      <c r="D25" s="124" t="s">
        <v>88</v>
      </c>
      <c r="E25" s="120"/>
      <c r="F25" s="121"/>
      <c r="G25" s="121"/>
      <c r="H25" s="122"/>
      <c r="I25" s="148" t="s">
        <v>139</v>
      </c>
      <c r="J25" s="149"/>
      <c r="K25" s="116"/>
      <c r="L25" s="116">
        <f aca="true" t="shared" si="1" ref="L25:L32">K25*B25</f>
        <v>0</v>
      </c>
      <c r="M25" s="119"/>
    </row>
    <row r="26" spans="1:13" s="1" customFormat="1" ht="15.75" customHeight="1">
      <c r="A26" s="64"/>
      <c r="B26" s="127">
        <v>25</v>
      </c>
      <c r="C26" s="123"/>
      <c r="D26" s="124" t="s">
        <v>88</v>
      </c>
      <c r="E26" s="120"/>
      <c r="F26" s="121"/>
      <c r="G26" s="121"/>
      <c r="H26" s="122"/>
      <c r="I26" s="148" t="s">
        <v>140</v>
      </c>
      <c r="J26" s="149"/>
      <c r="K26" s="116"/>
      <c r="L26" s="116">
        <f t="shared" si="1"/>
        <v>0</v>
      </c>
      <c r="M26" s="119"/>
    </row>
    <row r="27" spans="1:13" s="1" customFormat="1" ht="15.75" customHeight="1">
      <c r="A27" s="64"/>
      <c r="B27" s="127">
        <v>25</v>
      </c>
      <c r="C27" s="123"/>
      <c r="D27" s="124" t="s">
        <v>88</v>
      </c>
      <c r="E27" s="120"/>
      <c r="F27" s="121"/>
      <c r="G27" s="121"/>
      <c r="H27" s="122"/>
      <c r="I27" s="148" t="s">
        <v>141</v>
      </c>
      <c r="J27" s="149"/>
      <c r="K27" s="116"/>
      <c r="L27" s="116">
        <f t="shared" si="1"/>
        <v>0</v>
      </c>
      <c r="M27" s="119"/>
    </row>
    <row r="28" spans="1:13" s="1" customFormat="1" ht="15.75" customHeight="1">
      <c r="A28" s="125"/>
      <c r="B28" s="127">
        <v>40</v>
      </c>
      <c r="C28" s="123"/>
      <c r="D28" s="124" t="s">
        <v>88</v>
      </c>
      <c r="E28" s="120"/>
      <c r="F28" s="121"/>
      <c r="G28" s="121"/>
      <c r="H28" s="122"/>
      <c r="I28" s="148" t="s">
        <v>142</v>
      </c>
      <c r="J28" s="149"/>
      <c r="K28" s="116"/>
      <c r="L28" s="116">
        <f t="shared" si="1"/>
        <v>0</v>
      </c>
      <c r="M28" s="119"/>
    </row>
    <row r="29" spans="1:13" s="1" customFormat="1" ht="15.75" customHeight="1">
      <c r="A29" s="125"/>
      <c r="B29" s="127">
        <v>64</v>
      </c>
      <c r="C29" s="123"/>
      <c r="D29" s="124" t="s">
        <v>88</v>
      </c>
      <c r="E29" s="120"/>
      <c r="F29" s="121"/>
      <c r="G29" s="121"/>
      <c r="H29" s="122"/>
      <c r="I29" s="148" t="s">
        <v>135</v>
      </c>
      <c r="J29" s="149"/>
      <c r="K29" s="116"/>
      <c r="L29" s="116">
        <f t="shared" si="1"/>
        <v>0</v>
      </c>
      <c r="M29" s="119"/>
    </row>
    <row r="30" spans="1:13" s="1" customFormat="1" ht="15.75" customHeight="1">
      <c r="A30" s="64"/>
      <c r="B30" s="127">
        <v>48</v>
      </c>
      <c r="C30" s="123"/>
      <c r="D30" s="124" t="s">
        <v>88</v>
      </c>
      <c r="E30" s="120"/>
      <c r="F30" s="121"/>
      <c r="G30" s="121"/>
      <c r="H30" s="122"/>
      <c r="I30" s="148" t="s">
        <v>136</v>
      </c>
      <c r="J30" s="149"/>
      <c r="K30" s="116"/>
      <c r="L30" s="116">
        <f t="shared" si="1"/>
        <v>0</v>
      </c>
      <c r="M30" s="119"/>
    </row>
    <row r="31" spans="1:13" s="1" customFormat="1" ht="15.75" customHeight="1">
      <c r="A31" s="64"/>
      <c r="B31" s="127">
        <v>10</v>
      </c>
      <c r="C31" s="123"/>
      <c r="D31" s="124" t="s">
        <v>134</v>
      </c>
      <c r="E31" s="120"/>
      <c r="F31" s="121"/>
      <c r="G31" s="121"/>
      <c r="H31" s="122"/>
      <c r="I31" s="148" t="s">
        <v>143</v>
      </c>
      <c r="J31" s="149"/>
      <c r="K31" s="116"/>
      <c r="L31" s="116">
        <f t="shared" si="1"/>
        <v>0</v>
      </c>
      <c r="M31" s="119"/>
    </row>
    <row r="32" spans="1:13" s="1" customFormat="1" ht="15.75" customHeight="1">
      <c r="A32" s="64"/>
      <c r="B32" s="127">
        <v>1</v>
      </c>
      <c r="C32" s="123"/>
      <c r="D32" s="124" t="s">
        <v>86</v>
      </c>
      <c r="E32" s="120"/>
      <c r="F32" s="121"/>
      <c r="G32" s="121"/>
      <c r="H32" s="122"/>
      <c r="I32" s="128" t="s">
        <v>138</v>
      </c>
      <c r="J32" s="126"/>
      <c r="K32" s="116"/>
      <c r="L32" s="116">
        <f t="shared" si="1"/>
        <v>0</v>
      </c>
      <c r="M32" s="119"/>
    </row>
    <row r="33" spans="1:13" s="1" customFormat="1" ht="15" customHeight="1">
      <c r="A33" s="64"/>
      <c r="B33" s="150" t="s">
        <v>131</v>
      </c>
      <c r="C33" s="150"/>
      <c r="D33" s="150"/>
      <c r="E33" s="150"/>
      <c r="F33" s="150"/>
      <c r="G33" s="150"/>
      <c r="H33" s="150"/>
      <c r="I33" s="150"/>
      <c r="J33" s="150"/>
      <c r="K33" s="151"/>
      <c r="L33" s="144">
        <f>SUM(L24:L32)</f>
        <v>0</v>
      </c>
      <c r="M33" s="119"/>
    </row>
    <row r="34" spans="1:13" s="1" customFormat="1" ht="5.25" customHeight="1">
      <c r="A34" s="64"/>
      <c r="B34" s="138"/>
      <c r="C34" s="138"/>
      <c r="D34" s="138"/>
      <c r="E34" s="138"/>
      <c r="F34" s="138"/>
      <c r="G34" s="138"/>
      <c r="H34" s="138"/>
      <c r="I34" s="138"/>
      <c r="J34" s="138"/>
      <c r="K34" s="139"/>
      <c r="L34" s="116"/>
      <c r="M34" s="119"/>
    </row>
    <row r="35" spans="1:13" s="1" customFormat="1" ht="12" customHeight="1">
      <c r="A35" s="64"/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144">
        <f>0.1*(L22+L33)</f>
        <v>0</v>
      </c>
      <c r="M35" s="119"/>
    </row>
    <row r="36" spans="1:13" s="1" customFormat="1" ht="5.25" customHeight="1">
      <c r="A36" s="64"/>
      <c r="B36" s="138"/>
      <c r="C36" s="138"/>
      <c r="D36" s="138"/>
      <c r="E36" s="141"/>
      <c r="F36" s="141"/>
      <c r="G36" s="141"/>
      <c r="H36" s="141"/>
      <c r="I36" s="138"/>
      <c r="J36" s="138"/>
      <c r="K36" s="139"/>
      <c r="L36" s="116"/>
      <c r="M36" s="119"/>
    </row>
    <row r="37" spans="1:13" s="1" customFormat="1" ht="12.75" customHeight="1" thickBot="1">
      <c r="A37" s="145"/>
      <c r="B37" s="160" t="s">
        <v>132</v>
      </c>
      <c r="C37" s="160"/>
      <c r="D37" s="160"/>
      <c r="E37" s="160"/>
      <c r="F37" s="160"/>
      <c r="G37" s="160"/>
      <c r="H37" s="160"/>
      <c r="I37" s="160"/>
      <c r="J37" s="160"/>
      <c r="K37" s="161"/>
      <c r="L37" s="146"/>
      <c r="M37" s="119"/>
    </row>
    <row r="38" spans="2:12" ht="12.75">
      <c r="B38" s="7"/>
      <c r="C38" s="7"/>
      <c r="D38" s="7"/>
      <c r="E38" s="147"/>
      <c r="F38" s="147"/>
      <c r="G38" s="147"/>
      <c r="H38" s="39"/>
      <c r="I38" s="7"/>
      <c r="J38" s="7"/>
      <c r="K38" s="39"/>
      <c r="L38" s="7"/>
    </row>
  </sheetData>
  <sheetProtection/>
  <mergeCells count="33">
    <mergeCell ref="B33:K33"/>
    <mergeCell ref="I30:J30"/>
    <mergeCell ref="I4:J4"/>
    <mergeCell ref="I5:J5"/>
    <mergeCell ref="I6:J6"/>
    <mergeCell ref="I1:K1"/>
    <mergeCell ref="I15:J15"/>
    <mergeCell ref="I13:J13"/>
    <mergeCell ref="D1:F1"/>
    <mergeCell ref="B3:L3"/>
    <mergeCell ref="E2:H2"/>
    <mergeCell ref="I16:J16"/>
    <mergeCell ref="B37:K37"/>
    <mergeCell ref="A2:C2"/>
    <mergeCell ref="I9:J9"/>
    <mergeCell ref="I2:J2"/>
    <mergeCell ref="I12:J12"/>
    <mergeCell ref="I7:J7"/>
    <mergeCell ref="I19:J19"/>
    <mergeCell ref="I31:J31"/>
    <mergeCell ref="I21:J21"/>
    <mergeCell ref="I10:J10"/>
    <mergeCell ref="I17:J17"/>
    <mergeCell ref="I20:J20"/>
    <mergeCell ref="I18:J18"/>
    <mergeCell ref="I28:J28"/>
    <mergeCell ref="I26:J26"/>
    <mergeCell ref="I29:J29"/>
    <mergeCell ref="I27:J27"/>
    <mergeCell ref="I24:J24"/>
    <mergeCell ref="B22:K22"/>
    <mergeCell ref="I25:J25"/>
    <mergeCell ref="B23:L23"/>
  </mergeCells>
  <printOptions horizontalCentered="1"/>
  <pageMargins left="0" right="0" top="0.5" bottom="0.25" header="0.3" footer="0.3"/>
  <pageSetup fitToHeight="1" fitToWidth="1" horizontalDpi="600" verticalDpi="600" orientation="landscape" scale="91" r:id="rId1"/>
  <headerFooter alignWithMargins="0">
    <oddHeader>&amp;RAttachment D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1"/>
  <sheetViews>
    <sheetView showGridLines="0" showZeros="0" zoomScalePageLayoutView="0" workbookViewId="0" topLeftCell="A10">
      <selection activeCell="K54" sqref="K54"/>
    </sheetView>
  </sheetViews>
  <sheetFormatPr defaultColWidth="9.140625" defaultRowHeight="12.75"/>
  <cols>
    <col min="1" max="1" width="2.28125" style="0" customWidth="1"/>
    <col min="2" max="2" width="11.7109375" style="0" customWidth="1"/>
    <col min="3" max="3" width="2.28125" style="0" customWidth="1"/>
    <col min="4" max="4" width="11.7109375" style="0" customWidth="1"/>
    <col min="5" max="5" width="2.28125" style="0" customWidth="1"/>
    <col min="6" max="6" width="6.421875" style="0" customWidth="1"/>
    <col min="7" max="7" width="22.7109375" style="0" customWidth="1"/>
    <col min="8" max="8" width="4.7109375" style="0" customWidth="1"/>
    <col min="9" max="9" width="25.7109375" style="0" customWidth="1"/>
    <col min="10" max="10" width="0.42578125" style="0" customWidth="1"/>
    <col min="11" max="11" width="22.7109375" style="0" customWidth="1"/>
    <col min="12" max="12" width="4.7109375" style="0" customWidth="1"/>
    <col min="13" max="13" width="10.421875" style="0" customWidth="1"/>
    <col min="14" max="14" width="14.28125" style="0" customWidth="1"/>
    <col min="15" max="15" width="21.7109375" style="0" customWidth="1"/>
  </cols>
  <sheetData>
    <row r="1" ht="15.75" customHeight="1"/>
    <row r="2" spans="1:15" s="81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0" t="s">
        <v>123</v>
      </c>
    </row>
    <row r="3" spans="1:15" s="81" customFormat="1" ht="8.25" customHeight="1">
      <c r="A3" s="3"/>
      <c r="B3" s="82"/>
      <c r="C3" s="3"/>
      <c r="D3" s="3"/>
      <c r="E3" s="3"/>
      <c r="F3" s="171" t="s">
        <v>1</v>
      </c>
      <c r="G3" s="171"/>
      <c r="H3" s="171"/>
      <c r="I3" s="171"/>
      <c r="J3" s="171"/>
      <c r="K3" s="171"/>
      <c r="L3" s="171"/>
      <c r="M3" s="171"/>
      <c r="N3" s="171"/>
      <c r="O3" s="3"/>
    </row>
    <row r="4" spans="1:15" s="81" customFormat="1" ht="15.75" customHeight="1">
      <c r="A4" s="3"/>
      <c r="B4" s="3"/>
      <c r="C4" s="3"/>
      <c r="D4" s="83"/>
      <c r="E4" s="83"/>
      <c r="F4" s="172" t="s">
        <v>108</v>
      </c>
      <c r="G4" s="172"/>
      <c r="H4" s="172"/>
      <c r="I4" s="172"/>
      <c r="J4" s="172"/>
      <c r="K4" s="172"/>
      <c r="L4" s="172"/>
      <c r="M4" s="172"/>
      <c r="N4" s="172"/>
      <c r="O4" s="173" t="s">
        <v>109</v>
      </c>
    </row>
    <row r="5" spans="1:15" s="8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74"/>
    </row>
    <row r="6" spans="1:15" s="81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74"/>
    </row>
    <row r="7" spans="1:15" s="81" customFormat="1" ht="12" customHeight="1">
      <c r="A7" s="3"/>
      <c r="B7" s="3"/>
      <c r="C7" s="3"/>
      <c r="D7" s="3"/>
      <c r="E7" s="3"/>
      <c r="F7" s="3"/>
      <c r="G7" s="3"/>
      <c r="H7" s="3"/>
      <c r="I7" s="84"/>
      <c r="J7" s="84"/>
      <c r="K7" s="175" t="s">
        <v>93</v>
      </c>
      <c r="L7" s="175"/>
      <c r="M7" s="175"/>
      <c r="N7" s="176" t="s">
        <v>122</v>
      </c>
      <c r="O7" s="176"/>
    </row>
    <row r="8" spans="1:15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2.5" customHeight="1">
      <c r="A9" s="4"/>
      <c r="B9" s="4"/>
      <c r="C9" s="4"/>
      <c r="D9" s="4"/>
      <c r="E9" s="102"/>
      <c r="F9" s="103"/>
      <c r="G9" s="177" t="s">
        <v>0</v>
      </c>
      <c r="H9" s="178"/>
      <c r="I9" s="179" t="s">
        <v>92</v>
      </c>
      <c r="J9" s="179"/>
      <c r="K9" s="179"/>
      <c r="L9" s="179"/>
      <c r="M9" s="179"/>
      <c r="N9" s="179"/>
      <c r="O9" s="180"/>
    </row>
    <row r="10" spans="1:15" s="87" customFormat="1" ht="11.25" customHeight="1">
      <c r="A10" s="181" t="s">
        <v>110</v>
      </c>
      <c r="B10" s="182"/>
      <c r="C10" s="182"/>
      <c r="D10" s="182"/>
      <c r="E10" s="183"/>
      <c r="F10" s="209" t="s">
        <v>111</v>
      </c>
      <c r="G10" s="181" t="s">
        <v>94</v>
      </c>
      <c r="H10" s="182"/>
      <c r="I10" s="183"/>
      <c r="J10" s="86"/>
      <c r="K10" s="181" t="s">
        <v>95</v>
      </c>
      <c r="L10" s="182"/>
      <c r="M10" s="182"/>
      <c r="N10" s="182"/>
      <c r="O10" s="183"/>
    </row>
    <row r="11" spans="1:15" s="87" customFormat="1" ht="11.25" customHeight="1">
      <c r="A11" s="206"/>
      <c r="B11" s="207"/>
      <c r="C11" s="207"/>
      <c r="D11" s="207"/>
      <c r="E11" s="208"/>
      <c r="F11" s="210"/>
      <c r="G11" s="184"/>
      <c r="H11" s="185"/>
      <c r="I11" s="186"/>
      <c r="J11" s="86"/>
      <c r="K11" s="184"/>
      <c r="L11" s="185"/>
      <c r="M11" s="185"/>
      <c r="N11" s="185"/>
      <c r="O11" s="186"/>
    </row>
    <row r="12" spans="1:15" s="87" customFormat="1" ht="11.25" customHeight="1">
      <c r="A12" s="206"/>
      <c r="B12" s="207"/>
      <c r="C12" s="207"/>
      <c r="D12" s="207"/>
      <c r="E12" s="208"/>
      <c r="F12" s="210"/>
      <c r="G12" s="187" t="s">
        <v>112</v>
      </c>
      <c r="H12" s="188"/>
      <c r="I12" s="189" t="s">
        <v>113</v>
      </c>
      <c r="J12" s="86"/>
      <c r="K12" s="187" t="s">
        <v>112</v>
      </c>
      <c r="L12" s="188"/>
      <c r="M12" s="191" t="s">
        <v>114</v>
      </c>
      <c r="N12" s="88" t="s">
        <v>99</v>
      </c>
      <c r="O12" s="192" t="s">
        <v>98</v>
      </c>
    </row>
    <row r="13" spans="1:15" s="87" customFormat="1" ht="11.25">
      <c r="A13" s="184"/>
      <c r="B13" s="185"/>
      <c r="C13" s="185"/>
      <c r="D13" s="185"/>
      <c r="E13" s="186"/>
      <c r="F13" s="211"/>
      <c r="G13" s="194" t="s">
        <v>115</v>
      </c>
      <c r="H13" s="195"/>
      <c r="I13" s="190"/>
      <c r="J13" s="89"/>
      <c r="K13" s="194" t="s">
        <v>115</v>
      </c>
      <c r="L13" s="195"/>
      <c r="M13" s="190"/>
      <c r="N13" s="90" t="s">
        <v>100</v>
      </c>
      <c r="O13" s="193"/>
    </row>
    <row r="14" spans="1:15" s="1" customFormat="1" ht="13.5" customHeight="1">
      <c r="A14" s="69" t="s">
        <v>119</v>
      </c>
      <c r="B14" s="70"/>
      <c r="C14" s="104"/>
      <c r="D14" s="71"/>
      <c r="E14" s="105"/>
      <c r="F14" s="106"/>
      <c r="G14" s="111">
        <v>6.267</v>
      </c>
      <c r="H14" s="112" t="s">
        <v>91</v>
      </c>
      <c r="I14" s="91"/>
      <c r="J14" s="75"/>
      <c r="K14" s="73"/>
      <c r="L14" s="107" t="s">
        <v>118</v>
      </c>
      <c r="M14" s="108"/>
      <c r="N14" s="72">
        <f>IF(K14&gt;0,SUM(K14,-G14),0)</f>
        <v>0</v>
      </c>
      <c r="O14" s="74"/>
    </row>
    <row r="15" spans="1:15" s="1" customFormat="1" ht="13.5" customHeight="1">
      <c r="A15" s="69" t="s">
        <v>120</v>
      </c>
      <c r="B15" s="70"/>
      <c r="C15" s="104"/>
      <c r="D15" s="71"/>
      <c r="E15" s="105"/>
      <c r="F15" s="106"/>
      <c r="G15" s="111"/>
      <c r="H15" s="112" t="s">
        <v>118</v>
      </c>
      <c r="I15" s="91"/>
      <c r="J15" s="75"/>
      <c r="K15" s="73"/>
      <c r="L15" s="107" t="s">
        <v>118</v>
      </c>
      <c r="M15" s="108"/>
      <c r="N15" s="72">
        <f aca="true" t="shared" si="0" ref="N15:N32">IF(K15&gt;0,SUM(K15,-G15),0)</f>
        <v>0</v>
      </c>
      <c r="O15" s="74"/>
    </row>
    <row r="16" spans="1:15" s="1" customFormat="1" ht="13.5" customHeight="1">
      <c r="A16" s="69"/>
      <c r="B16" s="70"/>
      <c r="C16" s="104"/>
      <c r="D16" s="71"/>
      <c r="E16" s="105"/>
      <c r="F16" s="106"/>
      <c r="G16" s="111"/>
      <c r="H16" s="112" t="s">
        <v>118</v>
      </c>
      <c r="I16" s="91"/>
      <c r="J16" s="75"/>
      <c r="K16" s="73"/>
      <c r="L16" s="107" t="s">
        <v>118</v>
      </c>
      <c r="M16" s="108"/>
      <c r="N16" s="72">
        <f t="shared" si="0"/>
        <v>0</v>
      </c>
      <c r="O16" s="74"/>
    </row>
    <row r="17" spans="1:15" s="1" customFormat="1" ht="13.5" customHeight="1">
      <c r="A17" s="69" t="s">
        <v>121</v>
      </c>
      <c r="B17" s="70"/>
      <c r="C17" s="104"/>
      <c r="D17" s="71"/>
      <c r="E17" s="105"/>
      <c r="F17" s="106"/>
      <c r="G17" s="111">
        <v>6.267</v>
      </c>
      <c r="H17" s="112" t="s">
        <v>91</v>
      </c>
      <c r="I17" s="91"/>
      <c r="J17" s="75"/>
      <c r="K17" s="73"/>
      <c r="L17" s="107" t="s">
        <v>118</v>
      </c>
      <c r="M17" s="108"/>
      <c r="N17" s="72">
        <f t="shared" si="0"/>
        <v>0</v>
      </c>
      <c r="O17" s="74"/>
    </row>
    <row r="18" spans="1:15" s="1" customFormat="1" ht="13.5" customHeight="1">
      <c r="A18" s="69"/>
      <c r="B18" s="70"/>
      <c r="C18" s="104"/>
      <c r="D18" s="71"/>
      <c r="E18" s="105"/>
      <c r="F18" s="106"/>
      <c r="G18" s="111"/>
      <c r="H18" s="112" t="s">
        <v>118</v>
      </c>
      <c r="I18" s="91"/>
      <c r="J18" s="75"/>
      <c r="K18" s="73"/>
      <c r="L18" s="107" t="s">
        <v>118</v>
      </c>
      <c r="M18" s="108"/>
      <c r="N18" s="72">
        <f t="shared" si="0"/>
        <v>0</v>
      </c>
      <c r="O18" s="74"/>
    </row>
    <row r="19" spans="1:15" s="1" customFormat="1" ht="13.5" customHeight="1">
      <c r="A19" s="69"/>
      <c r="B19" s="70"/>
      <c r="C19" s="104"/>
      <c r="D19" s="71"/>
      <c r="E19" s="105"/>
      <c r="F19" s="106"/>
      <c r="G19" s="111"/>
      <c r="H19" s="112" t="s">
        <v>118</v>
      </c>
      <c r="I19" s="91"/>
      <c r="J19" s="75"/>
      <c r="K19" s="73"/>
      <c r="L19" s="107" t="s">
        <v>118</v>
      </c>
      <c r="M19" s="108"/>
      <c r="N19" s="72">
        <f t="shared" si="0"/>
        <v>0</v>
      </c>
      <c r="O19" s="74"/>
    </row>
    <row r="20" spans="1:15" s="1" customFormat="1" ht="13.5" customHeight="1">
      <c r="A20" s="69"/>
      <c r="B20" s="70"/>
      <c r="C20" s="104"/>
      <c r="D20" s="71"/>
      <c r="E20" s="105"/>
      <c r="F20" s="106"/>
      <c r="G20" s="111"/>
      <c r="H20" s="112" t="s">
        <v>118</v>
      </c>
      <c r="I20" s="91"/>
      <c r="J20" s="75"/>
      <c r="K20" s="73"/>
      <c r="L20" s="107" t="s">
        <v>118</v>
      </c>
      <c r="M20" s="108"/>
      <c r="N20" s="72">
        <f t="shared" si="0"/>
        <v>0</v>
      </c>
      <c r="O20" s="74"/>
    </row>
    <row r="21" spans="1:15" s="1" customFormat="1" ht="13.5" customHeight="1">
      <c r="A21" s="69"/>
      <c r="B21" s="70"/>
      <c r="C21" s="104"/>
      <c r="D21" s="71"/>
      <c r="E21" s="105"/>
      <c r="F21" s="106"/>
      <c r="G21" s="111"/>
      <c r="H21" s="112" t="s">
        <v>118</v>
      </c>
      <c r="I21" s="91"/>
      <c r="J21" s="75"/>
      <c r="K21" s="73"/>
      <c r="L21" s="107" t="s">
        <v>118</v>
      </c>
      <c r="M21" s="108"/>
      <c r="N21" s="72">
        <f t="shared" si="0"/>
        <v>0</v>
      </c>
      <c r="O21" s="74"/>
    </row>
    <row r="22" spans="1:15" s="1" customFormat="1" ht="13.5" customHeight="1">
      <c r="A22" s="69"/>
      <c r="B22" s="70"/>
      <c r="C22" s="104"/>
      <c r="D22" s="71"/>
      <c r="E22" s="105"/>
      <c r="F22" s="106"/>
      <c r="G22" s="111"/>
      <c r="H22" s="112" t="s">
        <v>118</v>
      </c>
      <c r="I22" s="91"/>
      <c r="J22" s="75"/>
      <c r="K22" s="73"/>
      <c r="L22" s="107" t="s">
        <v>118</v>
      </c>
      <c r="M22" s="108"/>
      <c r="N22" s="72">
        <f t="shared" si="0"/>
        <v>0</v>
      </c>
      <c r="O22" s="74"/>
    </row>
    <row r="23" spans="1:15" s="1" customFormat="1" ht="13.5" customHeight="1">
      <c r="A23" s="69"/>
      <c r="B23" s="70"/>
      <c r="C23" s="104"/>
      <c r="D23" s="71"/>
      <c r="E23" s="105"/>
      <c r="F23" s="106"/>
      <c r="G23" s="111"/>
      <c r="H23" s="112" t="s">
        <v>118</v>
      </c>
      <c r="I23" s="91"/>
      <c r="J23" s="75"/>
      <c r="K23" s="73"/>
      <c r="L23" s="107" t="s">
        <v>118</v>
      </c>
      <c r="M23" s="108"/>
      <c r="N23" s="72">
        <f t="shared" si="0"/>
        <v>0</v>
      </c>
      <c r="O23" s="74"/>
    </row>
    <row r="24" spans="1:15" s="1" customFormat="1" ht="13.5" customHeight="1">
      <c r="A24" s="69"/>
      <c r="B24" s="70"/>
      <c r="C24" s="104"/>
      <c r="D24" s="71"/>
      <c r="E24" s="105"/>
      <c r="F24" s="106"/>
      <c r="G24" s="111"/>
      <c r="H24" s="112" t="s">
        <v>118</v>
      </c>
      <c r="I24" s="91"/>
      <c r="J24" s="75"/>
      <c r="K24" s="73"/>
      <c r="L24" s="107" t="s">
        <v>118</v>
      </c>
      <c r="M24" s="108"/>
      <c r="N24" s="72">
        <f t="shared" si="0"/>
        <v>0</v>
      </c>
      <c r="O24" s="74"/>
    </row>
    <row r="25" spans="1:15" s="1" customFormat="1" ht="13.5" customHeight="1">
      <c r="A25" s="69"/>
      <c r="B25" s="70"/>
      <c r="C25" s="104"/>
      <c r="D25" s="71"/>
      <c r="E25" s="105"/>
      <c r="F25" s="106"/>
      <c r="G25" s="111"/>
      <c r="H25" s="112" t="s">
        <v>118</v>
      </c>
      <c r="I25" s="91"/>
      <c r="J25" s="75"/>
      <c r="K25" s="73"/>
      <c r="L25" s="107" t="s">
        <v>118</v>
      </c>
      <c r="M25" s="108"/>
      <c r="N25" s="72">
        <f t="shared" si="0"/>
        <v>0</v>
      </c>
      <c r="O25" s="74"/>
    </row>
    <row r="26" spans="1:15" s="1" customFormat="1" ht="13.5" customHeight="1">
      <c r="A26" s="69"/>
      <c r="B26" s="70"/>
      <c r="C26" s="104"/>
      <c r="D26" s="71"/>
      <c r="E26" s="105"/>
      <c r="F26" s="106"/>
      <c r="G26" s="111"/>
      <c r="H26" s="112" t="s">
        <v>118</v>
      </c>
      <c r="I26" s="91"/>
      <c r="J26" s="75"/>
      <c r="K26" s="73"/>
      <c r="L26" s="107" t="s">
        <v>118</v>
      </c>
      <c r="M26" s="108"/>
      <c r="N26" s="72">
        <f t="shared" si="0"/>
        <v>0</v>
      </c>
      <c r="O26" s="74"/>
    </row>
    <row r="27" spans="1:15" s="1" customFormat="1" ht="13.5" customHeight="1">
      <c r="A27" s="69"/>
      <c r="B27" s="70"/>
      <c r="C27" s="104"/>
      <c r="D27" s="71"/>
      <c r="E27" s="105"/>
      <c r="F27" s="106"/>
      <c r="G27" s="111"/>
      <c r="H27" s="112" t="s">
        <v>118</v>
      </c>
      <c r="I27" s="91"/>
      <c r="J27" s="75"/>
      <c r="K27" s="73"/>
      <c r="L27" s="107" t="s">
        <v>118</v>
      </c>
      <c r="M27" s="108"/>
      <c r="N27" s="72">
        <f t="shared" si="0"/>
        <v>0</v>
      </c>
      <c r="O27" s="74"/>
    </row>
    <row r="28" spans="1:15" s="1" customFormat="1" ht="13.5" customHeight="1">
      <c r="A28" s="69"/>
      <c r="B28" s="70"/>
      <c r="C28" s="104"/>
      <c r="D28" s="71"/>
      <c r="E28" s="105"/>
      <c r="F28" s="106"/>
      <c r="G28" s="111"/>
      <c r="H28" s="112" t="s">
        <v>118</v>
      </c>
      <c r="I28" s="91"/>
      <c r="J28" s="75"/>
      <c r="K28" s="73"/>
      <c r="L28" s="107" t="s">
        <v>118</v>
      </c>
      <c r="M28" s="108"/>
      <c r="N28" s="72">
        <f t="shared" si="0"/>
        <v>0</v>
      </c>
      <c r="O28" s="74"/>
    </row>
    <row r="29" spans="1:15" s="1" customFormat="1" ht="13.5" customHeight="1">
      <c r="A29" s="69"/>
      <c r="B29" s="70"/>
      <c r="C29" s="104"/>
      <c r="D29" s="71"/>
      <c r="E29" s="105"/>
      <c r="F29" s="106"/>
      <c r="G29" s="111"/>
      <c r="H29" s="112" t="s">
        <v>118</v>
      </c>
      <c r="I29" s="91"/>
      <c r="J29" s="75"/>
      <c r="K29" s="73"/>
      <c r="L29" s="107" t="s">
        <v>118</v>
      </c>
      <c r="M29" s="108"/>
      <c r="N29" s="72">
        <f t="shared" si="0"/>
        <v>0</v>
      </c>
      <c r="O29" s="74"/>
    </row>
    <row r="30" spans="1:15" s="1" customFormat="1" ht="13.5" customHeight="1">
      <c r="A30" s="69"/>
      <c r="B30" s="70"/>
      <c r="C30" s="104"/>
      <c r="D30" s="71"/>
      <c r="E30" s="105"/>
      <c r="F30" s="106"/>
      <c r="G30" s="111"/>
      <c r="H30" s="112" t="s">
        <v>118</v>
      </c>
      <c r="I30" s="91"/>
      <c r="J30" s="75"/>
      <c r="K30" s="73"/>
      <c r="L30" s="107" t="s">
        <v>118</v>
      </c>
      <c r="M30" s="108"/>
      <c r="N30" s="72">
        <f t="shared" si="0"/>
        <v>0</v>
      </c>
      <c r="O30" s="74"/>
    </row>
    <row r="31" spans="1:15" s="1" customFormat="1" ht="13.5" customHeight="1">
      <c r="A31" s="69"/>
      <c r="B31" s="70"/>
      <c r="C31" s="104"/>
      <c r="D31" s="71"/>
      <c r="E31" s="105"/>
      <c r="F31" s="106"/>
      <c r="G31" s="111"/>
      <c r="H31" s="112" t="s">
        <v>118</v>
      </c>
      <c r="I31" s="91"/>
      <c r="J31" s="75"/>
      <c r="K31" s="73"/>
      <c r="L31" s="107" t="s">
        <v>118</v>
      </c>
      <c r="M31" s="108"/>
      <c r="N31" s="72">
        <f t="shared" si="0"/>
        <v>0</v>
      </c>
      <c r="O31" s="74"/>
    </row>
    <row r="32" spans="1:15" s="1" customFormat="1" ht="13.5" customHeight="1">
      <c r="A32" s="69"/>
      <c r="B32" s="70"/>
      <c r="C32" s="104"/>
      <c r="D32" s="71"/>
      <c r="E32" s="105"/>
      <c r="F32" s="106"/>
      <c r="G32" s="111"/>
      <c r="H32" s="112" t="s">
        <v>118</v>
      </c>
      <c r="I32" s="91"/>
      <c r="J32" s="75"/>
      <c r="K32" s="73"/>
      <c r="L32" s="107" t="s">
        <v>118</v>
      </c>
      <c r="M32" s="108"/>
      <c r="N32" s="72">
        <f t="shared" si="0"/>
        <v>0</v>
      </c>
      <c r="O32" s="74"/>
    </row>
    <row r="33" spans="1:15" s="2" customFormat="1" ht="3.75" customHeight="1" thickBot="1">
      <c r="A33" s="75"/>
      <c r="B33" s="4"/>
      <c r="C33" s="4"/>
      <c r="D33" s="4"/>
      <c r="E33" s="5"/>
      <c r="F33" s="4"/>
      <c r="G33" s="113"/>
      <c r="H33" s="114"/>
      <c r="I33" s="4"/>
      <c r="J33" s="75"/>
      <c r="K33" s="4"/>
      <c r="L33" s="4"/>
      <c r="M33" s="4"/>
      <c r="N33" s="4"/>
      <c r="O33" s="4"/>
    </row>
    <row r="34" spans="1:15" s="1" customFormat="1" ht="15" customHeight="1">
      <c r="A34" s="197" t="s">
        <v>116</v>
      </c>
      <c r="B34" s="198"/>
      <c r="C34" s="198"/>
      <c r="D34" s="198"/>
      <c r="E34" s="198"/>
      <c r="F34" s="199"/>
      <c r="G34" s="115">
        <f>SUM(G14:G32)</f>
        <v>12.534</v>
      </c>
      <c r="H34" s="112" t="s">
        <v>91</v>
      </c>
      <c r="I34" s="200" t="s">
        <v>101</v>
      </c>
      <c r="J34" s="201"/>
      <c r="K34" s="109">
        <f>SUM(K14:K32)</f>
        <v>0</v>
      </c>
      <c r="L34" s="107" t="s">
        <v>118</v>
      </c>
      <c r="M34" s="110"/>
      <c r="N34" s="92"/>
      <c r="O34" s="4"/>
    </row>
    <row r="35" spans="1:15" s="1" customFormat="1" ht="15" customHeight="1" thickBot="1">
      <c r="A35" s="202" t="s">
        <v>117</v>
      </c>
      <c r="B35" s="203"/>
      <c r="C35" s="203"/>
      <c r="D35" s="203"/>
      <c r="E35" s="203"/>
      <c r="F35" s="204"/>
      <c r="G35" s="115">
        <f>SUM(G34)</f>
        <v>12.534</v>
      </c>
      <c r="H35" s="112" t="s">
        <v>91</v>
      </c>
      <c r="I35" s="200" t="s">
        <v>102</v>
      </c>
      <c r="J35" s="201"/>
      <c r="K35" s="109">
        <f>SUM(K34)</f>
        <v>0</v>
      </c>
      <c r="L35" s="107" t="s">
        <v>118</v>
      </c>
      <c r="M35" s="110"/>
      <c r="N35" s="93"/>
      <c r="O35" s="4"/>
    </row>
    <row r="36" spans="1:15" ht="15" customHeight="1">
      <c r="A36" s="205" t="s">
        <v>103</v>
      </c>
      <c r="B36" s="205"/>
      <c r="C36" s="205"/>
      <c r="D36" s="205"/>
      <c r="E36" s="205"/>
      <c r="F36" s="205"/>
      <c r="G36" s="205"/>
      <c r="H36" s="205"/>
      <c r="I36" s="205"/>
      <c r="J36" s="3"/>
      <c r="K36" s="3"/>
      <c r="L36" s="3"/>
      <c r="M36" s="3"/>
      <c r="N36" s="3"/>
      <c r="O36" s="3"/>
    </row>
    <row r="37" spans="1:15" ht="4.5" customHeight="1">
      <c r="A37" s="94"/>
      <c r="B37" s="95"/>
      <c r="C37" s="95"/>
      <c r="D37" s="95"/>
      <c r="E37" s="95"/>
      <c r="F37" s="95"/>
      <c r="G37" s="95"/>
      <c r="H37" s="95"/>
      <c r="I37" s="5"/>
      <c r="J37" s="5"/>
      <c r="K37" s="5"/>
      <c r="L37" s="5"/>
      <c r="M37" s="5"/>
      <c r="N37" s="5"/>
      <c r="O37" s="96"/>
    </row>
    <row r="38" spans="1:15" ht="10.5" customHeight="1">
      <c r="A38" s="213" t="s">
        <v>104</v>
      </c>
      <c r="B38" s="214"/>
      <c r="C38" s="214"/>
      <c r="D38" s="214"/>
      <c r="E38" s="214"/>
      <c r="F38" s="214"/>
      <c r="G38" s="214"/>
      <c r="H38" s="97"/>
      <c r="I38" s="98"/>
      <c r="J38" s="4"/>
      <c r="K38" s="4"/>
      <c r="L38" s="4"/>
      <c r="M38" s="4"/>
      <c r="N38" s="4"/>
      <c r="O38" s="99"/>
    </row>
    <row r="39" spans="1:15" ht="10.5" customHeight="1">
      <c r="A39" s="215" t="s">
        <v>105</v>
      </c>
      <c r="B39" s="216"/>
      <c r="C39" s="216"/>
      <c r="D39" s="216"/>
      <c r="E39" s="216"/>
      <c r="F39" s="216"/>
      <c r="G39" s="216"/>
      <c r="H39" s="216"/>
      <c r="I39" s="216"/>
      <c r="J39" s="4"/>
      <c r="K39" s="79" t="s">
        <v>70</v>
      </c>
      <c r="L39" s="79"/>
      <c r="M39" s="79"/>
      <c r="N39" s="79" t="s">
        <v>106</v>
      </c>
      <c r="O39" s="99"/>
    </row>
    <row r="40" spans="1:15" ht="10.5" customHeight="1">
      <c r="A40" s="215" t="s">
        <v>107</v>
      </c>
      <c r="B40" s="216"/>
      <c r="C40" s="216"/>
      <c r="D40" s="216"/>
      <c r="E40" s="216"/>
      <c r="F40" s="216"/>
      <c r="G40" s="216"/>
      <c r="H40" s="76"/>
      <c r="I40" s="98"/>
      <c r="J40" s="4"/>
      <c r="K40" s="4"/>
      <c r="L40" s="4"/>
      <c r="M40" s="4"/>
      <c r="N40" s="4"/>
      <c r="O40" s="99"/>
    </row>
    <row r="41" spans="1:15" ht="4.5" customHeight="1">
      <c r="A41" s="100"/>
      <c r="B41" s="101"/>
      <c r="C41" s="101"/>
      <c r="D41" s="101"/>
      <c r="E41" s="101"/>
      <c r="F41" s="101"/>
      <c r="G41" s="102"/>
      <c r="H41" s="102"/>
      <c r="I41" s="101"/>
      <c r="J41" s="102"/>
      <c r="K41" s="102"/>
      <c r="L41" s="102"/>
      <c r="M41" s="102"/>
      <c r="N41" s="101"/>
      <c r="O41" s="85"/>
    </row>
    <row r="42" spans="1:15" ht="4.5" customHeight="1">
      <c r="A42" s="77"/>
      <c r="B42" s="77"/>
      <c r="C42" s="77"/>
      <c r="D42" s="77"/>
      <c r="E42" s="77"/>
      <c r="F42" s="77"/>
      <c r="G42" s="4"/>
      <c r="H42" s="4"/>
      <c r="I42" s="77"/>
      <c r="J42" s="4"/>
      <c r="K42" s="4"/>
      <c r="L42" s="4"/>
      <c r="M42" s="4"/>
      <c r="N42" s="77"/>
      <c r="O42" s="4"/>
    </row>
    <row r="43" spans="1:15" s="78" customFormat="1" ht="12" customHeight="1">
      <c r="A43" s="212" t="s">
        <v>96</v>
      </c>
      <c r="B43" s="212"/>
      <c r="C43" s="212"/>
      <c r="D43" s="212"/>
      <c r="E43" s="212"/>
      <c r="F43" s="212"/>
      <c r="G43" s="212"/>
      <c r="H43" s="196"/>
      <c r="I43" s="196"/>
      <c r="J43" s="196"/>
      <c r="K43" s="196"/>
      <c r="L43" s="196"/>
      <c r="M43" s="196"/>
      <c r="N43" s="196"/>
      <c r="O43" s="196"/>
    </row>
    <row r="44" spans="1:15" s="78" customFormat="1" ht="12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s="78" customFormat="1" ht="12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ht="4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78" customFormat="1" ht="12" customHeight="1">
      <c r="A47" s="212" t="s">
        <v>97</v>
      </c>
      <c r="B47" s="212"/>
      <c r="C47" s="212"/>
      <c r="D47" s="212"/>
      <c r="E47" s="212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s="78" customFormat="1" ht="12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s="78" customFormat="1" ht="12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ht="11.25" customHeight="1"/>
    <row r="51" ht="12.75">
      <c r="I51" s="79"/>
    </row>
  </sheetData>
  <sheetProtection/>
  <mergeCells count="34">
    <mergeCell ref="A45:O45"/>
    <mergeCell ref="A47:E47"/>
    <mergeCell ref="F47:O47"/>
    <mergeCell ref="A48:O48"/>
    <mergeCell ref="A49:O49"/>
    <mergeCell ref="A38:G38"/>
    <mergeCell ref="A39:I39"/>
    <mergeCell ref="A40:G40"/>
    <mergeCell ref="A43:G43"/>
    <mergeCell ref="H43:O43"/>
    <mergeCell ref="A44:O44"/>
    <mergeCell ref="K13:L13"/>
    <mergeCell ref="A34:F34"/>
    <mergeCell ref="I34:J34"/>
    <mergeCell ref="A35:F35"/>
    <mergeCell ref="I35:J35"/>
    <mergeCell ref="A36:I36"/>
    <mergeCell ref="A10:E13"/>
    <mergeCell ref="F10:F13"/>
    <mergeCell ref="G10:I11"/>
    <mergeCell ref="K10:O11"/>
    <mergeCell ref="G12:H12"/>
    <mergeCell ref="I12:I13"/>
    <mergeCell ref="K12:L12"/>
    <mergeCell ref="M12:M13"/>
    <mergeCell ref="O12:O13"/>
    <mergeCell ref="G13:H13"/>
    <mergeCell ref="F3:N3"/>
    <mergeCell ref="F4:N4"/>
    <mergeCell ref="O4:O6"/>
    <mergeCell ref="K7:M7"/>
    <mergeCell ref="N7:O7"/>
    <mergeCell ref="G9:H9"/>
    <mergeCell ref="I9:O9"/>
  </mergeCells>
  <printOptions horizontalCentered="1" verticalCentered="1"/>
  <pageMargins left="0.5" right="0.5" top="0.25" bottom="0.2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showZeros="0" zoomScalePageLayoutView="0" workbookViewId="0" topLeftCell="AA1">
      <selection activeCell="A1" sqref="A1"/>
    </sheetView>
  </sheetViews>
  <sheetFormatPr defaultColWidth="9.140625" defaultRowHeight="12.75"/>
  <cols>
    <col min="1" max="1" width="1.28515625" style="0" hidden="1" customWidth="1"/>
    <col min="2" max="2" width="12.7109375" style="0" hidden="1" customWidth="1"/>
    <col min="3" max="3" width="1.28515625" style="0" hidden="1" customWidth="1"/>
    <col min="4" max="4" width="6.7109375" style="0" hidden="1" customWidth="1"/>
    <col min="5" max="5" width="5.421875" style="18" hidden="1" customWidth="1"/>
    <col min="6" max="7" width="4.421875" style="18" hidden="1" customWidth="1"/>
    <col min="8" max="8" width="1.28515625" style="17" hidden="1" customWidth="1"/>
    <col min="9" max="9" width="5.421875" style="17" hidden="1" customWidth="1"/>
    <col min="10" max="11" width="29.7109375" style="0" hidden="1" customWidth="1"/>
    <col min="12" max="12" width="10.7109375" style="17" hidden="1" customWidth="1"/>
    <col min="13" max="13" width="12.7109375" style="17" hidden="1" customWidth="1"/>
    <col min="14" max="15" width="12.7109375" style="0" hidden="1" customWidth="1"/>
    <col min="16" max="16" width="1.7109375" style="0" hidden="1" customWidth="1"/>
    <col min="17" max="17" width="14.7109375" style="0" hidden="1" customWidth="1"/>
    <col min="18" max="26" width="9.140625" style="0" hidden="1" customWidth="1"/>
  </cols>
  <sheetData>
    <row r="1" spans="5:13" s="19" customFormat="1" ht="15.75" customHeight="1">
      <c r="E1" s="20"/>
      <c r="F1" s="20"/>
      <c r="G1" s="20"/>
      <c r="H1" s="21"/>
      <c r="I1" s="21"/>
      <c r="L1" s="21"/>
      <c r="M1" s="21"/>
    </row>
    <row r="2" spans="1:17" s="25" customFormat="1" ht="9.75" customHeight="1">
      <c r="A2" s="22"/>
      <c r="B2" s="40" t="s">
        <v>71</v>
      </c>
      <c r="C2" s="63"/>
      <c r="D2" s="170" t="e">
        <f>Date</f>
        <v>#REF!</v>
      </c>
      <c r="E2" s="170"/>
      <c r="F2" s="170"/>
      <c r="G2" s="23"/>
      <c r="H2" s="24"/>
      <c r="I2" s="24"/>
      <c r="J2" s="220" t="s">
        <v>1</v>
      </c>
      <c r="K2" s="220"/>
      <c r="L2" s="220"/>
      <c r="M2" s="220"/>
      <c r="N2" s="22"/>
      <c r="O2" s="217" t="s">
        <v>21</v>
      </c>
      <c r="P2" s="217"/>
      <c r="Q2" s="31"/>
    </row>
    <row r="3" spans="1:17" s="25" customFormat="1" ht="15.75" customHeight="1">
      <c r="A3" s="22"/>
      <c r="B3" s="22"/>
      <c r="C3" s="22"/>
      <c r="D3" s="22"/>
      <c r="E3" s="23"/>
      <c r="F3" s="23"/>
      <c r="G3" s="23"/>
      <c r="H3" s="24"/>
      <c r="I3" s="24"/>
      <c r="J3" s="167" t="s">
        <v>18</v>
      </c>
      <c r="K3" s="167"/>
      <c r="L3" s="167"/>
      <c r="M3" s="167"/>
      <c r="N3" s="26"/>
      <c r="O3" s="26"/>
      <c r="P3" s="26"/>
      <c r="Q3" s="221" t="s">
        <v>72</v>
      </c>
    </row>
    <row r="4" spans="1:17" s="25" customFormat="1" ht="6" customHeight="1">
      <c r="A4" s="22"/>
      <c r="B4" s="22"/>
      <c r="C4" s="27"/>
      <c r="D4" s="22"/>
      <c r="E4" s="23"/>
      <c r="F4" s="23"/>
      <c r="G4" s="23"/>
      <c r="H4" s="24"/>
      <c r="I4" s="24"/>
      <c r="J4" s="228"/>
      <c r="K4" s="228"/>
      <c r="L4" s="228"/>
      <c r="M4" s="228"/>
      <c r="N4" s="27"/>
      <c r="O4" s="27"/>
      <c r="P4" s="27"/>
      <c r="Q4" s="222"/>
    </row>
    <row r="5" spans="1:17" s="25" customFormat="1" ht="12.75">
      <c r="A5" s="22"/>
      <c r="B5" s="40" t="s">
        <v>79</v>
      </c>
      <c r="C5" s="22"/>
      <c r="D5" s="218" t="e">
        <f>ContractID</f>
        <v>#REF!</v>
      </c>
      <c r="E5" s="218"/>
      <c r="F5" s="219" t="s">
        <v>80</v>
      </c>
      <c r="G5" s="219"/>
      <c r="H5" s="219"/>
      <c r="I5" s="219"/>
      <c r="J5" s="67" t="e">
        <f>FinancialProjectID</f>
        <v>#REF!</v>
      </c>
      <c r="K5" s="40" t="s">
        <v>81</v>
      </c>
      <c r="L5" s="32" t="e">
        <f>District</f>
        <v>#REF!</v>
      </c>
      <c r="M5" s="40" t="s">
        <v>82</v>
      </c>
      <c r="N5" s="218" t="e">
        <f>FAP</f>
        <v>#REF!</v>
      </c>
      <c r="O5" s="218"/>
      <c r="P5" s="22"/>
      <c r="Q5" s="222"/>
    </row>
    <row r="6" spans="1:17" s="25" customFormat="1" ht="12.75" customHeight="1">
      <c r="A6" s="22"/>
      <c r="B6" s="217" t="s">
        <v>83</v>
      </c>
      <c r="C6" s="217"/>
      <c r="D6" s="217"/>
      <c r="E6" s="217"/>
      <c r="F6" s="217"/>
      <c r="G6" s="217"/>
      <c r="H6" s="217"/>
      <c r="I6" s="217"/>
      <c r="J6" s="68" t="e">
        <f>WorkPaid</f>
        <v>#REF!</v>
      </c>
      <c r="K6" s="22"/>
      <c r="L6" s="24"/>
      <c r="M6" s="24"/>
      <c r="N6" s="22"/>
      <c r="O6" s="22"/>
      <c r="P6" s="22"/>
      <c r="Q6" s="222"/>
    </row>
    <row r="7" spans="1:17" s="25" customFormat="1" ht="9.75" customHeight="1">
      <c r="A7" s="22"/>
      <c r="B7" s="22"/>
      <c r="C7" s="22"/>
      <c r="D7" s="22"/>
      <c r="E7" s="23"/>
      <c r="F7" s="23"/>
      <c r="G7" s="23"/>
      <c r="H7" s="24"/>
      <c r="I7" s="24"/>
      <c r="J7" s="22"/>
      <c r="K7" s="22"/>
      <c r="L7" s="24"/>
      <c r="M7" s="24"/>
      <c r="N7" s="22"/>
      <c r="O7" s="22"/>
      <c r="P7" s="22"/>
      <c r="Q7" s="28"/>
    </row>
    <row r="8" spans="1:17" s="29" customFormat="1" ht="27.75" customHeight="1">
      <c r="A8" s="162" t="s">
        <v>73</v>
      </c>
      <c r="B8" s="163"/>
      <c r="C8" s="164"/>
      <c r="D8" s="41" t="s">
        <v>19</v>
      </c>
      <c r="E8" s="157" t="s">
        <v>74</v>
      </c>
      <c r="F8" s="158"/>
      <c r="G8" s="158"/>
      <c r="H8" s="159"/>
      <c r="I8" s="41" t="s">
        <v>75</v>
      </c>
      <c r="J8" s="165" t="s">
        <v>0</v>
      </c>
      <c r="K8" s="225"/>
      <c r="L8" s="42" t="s">
        <v>84</v>
      </c>
      <c r="M8" s="42" t="s">
        <v>76</v>
      </c>
      <c r="N8" s="42" t="s">
        <v>77</v>
      </c>
      <c r="O8" s="42" t="s">
        <v>78</v>
      </c>
      <c r="P8" s="157" t="s">
        <v>85</v>
      </c>
      <c r="Q8" s="159"/>
    </row>
    <row r="9" spans="1:17" s="1" customFormat="1" ht="15.75" customHeight="1">
      <c r="A9" s="64"/>
      <c r="B9" s="43"/>
      <c r="C9" s="65"/>
      <c r="D9" s="44"/>
      <c r="E9" s="45"/>
      <c r="F9" s="46"/>
      <c r="G9" s="46"/>
      <c r="H9" s="66"/>
      <c r="I9" s="60"/>
      <c r="J9" s="226"/>
      <c r="K9" s="227"/>
      <c r="L9" s="60"/>
      <c r="M9" s="48"/>
      <c r="N9" s="61">
        <f aca="true" t="shared" si="0" ref="N9:N35">B9*M9</f>
        <v>0</v>
      </c>
      <c r="O9" s="62"/>
      <c r="P9" s="47">
        <f aca="true" t="shared" si="1" ref="P9:P35">IF(Q9&gt;0,"$","")</f>
      </c>
      <c r="Q9" s="49">
        <f aca="true" t="shared" si="2" ref="Q9:Q35">N9+O9</f>
        <v>0</v>
      </c>
    </row>
    <row r="10" spans="1:17" s="1" customFormat="1" ht="15.75" customHeight="1">
      <c r="A10" s="64"/>
      <c r="B10" s="43"/>
      <c r="C10" s="65"/>
      <c r="D10" s="44"/>
      <c r="E10" s="45"/>
      <c r="F10" s="46"/>
      <c r="G10" s="46"/>
      <c r="H10" s="66"/>
      <c r="I10" s="60"/>
      <c r="J10" s="226"/>
      <c r="K10" s="227"/>
      <c r="L10" s="60"/>
      <c r="M10" s="48"/>
      <c r="N10" s="61">
        <f t="shared" si="0"/>
        <v>0</v>
      </c>
      <c r="O10" s="62"/>
      <c r="P10" s="47">
        <f t="shared" si="1"/>
      </c>
      <c r="Q10" s="49">
        <f t="shared" si="2"/>
        <v>0</v>
      </c>
    </row>
    <row r="11" spans="1:17" s="1" customFormat="1" ht="15.75" customHeight="1">
      <c r="A11" s="64"/>
      <c r="B11" s="43"/>
      <c r="C11" s="65"/>
      <c r="D11" s="44"/>
      <c r="E11" s="45"/>
      <c r="F11" s="46"/>
      <c r="G11" s="46"/>
      <c r="H11" s="66"/>
      <c r="I11" s="60"/>
      <c r="J11" s="226"/>
      <c r="K11" s="227"/>
      <c r="L11" s="60"/>
      <c r="M11" s="48"/>
      <c r="N11" s="61">
        <f t="shared" si="0"/>
        <v>0</v>
      </c>
      <c r="O11" s="62"/>
      <c r="P11" s="47">
        <f t="shared" si="1"/>
      </c>
      <c r="Q11" s="49">
        <f t="shared" si="2"/>
        <v>0</v>
      </c>
    </row>
    <row r="12" spans="1:17" s="1" customFormat="1" ht="15.75" customHeight="1">
      <c r="A12" s="64"/>
      <c r="B12" s="43"/>
      <c r="C12" s="65"/>
      <c r="D12" s="44"/>
      <c r="E12" s="45"/>
      <c r="F12" s="46"/>
      <c r="G12" s="46"/>
      <c r="H12" s="66"/>
      <c r="I12" s="60"/>
      <c r="J12" s="226"/>
      <c r="K12" s="227"/>
      <c r="L12" s="60"/>
      <c r="M12" s="48"/>
      <c r="N12" s="61">
        <f t="shared" si="0"/>
        <v>0</v>
      </c>
      <c r="O12" s="62"/>
      <c r="P12" s="47">
        <f t="shared" si="1"/>
      </c>
      <c r="Q12" s="49">
        <f t="shared" si="2"/>
        <v>0</v>
      </c>
    </row>
    <row r="13" spans="1:17" s="1" customFormat="1" ht="15.75" customHeight="1">
      <c r="A13" s="64"/>
      <c r="B13" s="43"/>
      <c r="C13" s="65"/>
      <c r="D13" s="44"/>
      <c r="E13" s="45"/>
      <c r="F13" s="46"/>
      <c r="G13" s="46"/>
      <c r="H13" s="66"/>
      <c r="I13" s="60"/>
      <c r="J13" s="226"/>
      <c r="K13" s="227"/>
      <c r="L13" s="60"/>
      <c r="M13" s="48"/>
      <c r="N13" s="61">
        <f t="shared" si="0"/>
        <v>0</v>
      </c>
      <c r="O13" s="62"/>
      <c r="P13" s="47">
        <f t="shared" si="1"/>
      </c>
      <c r="Q13" s="49">
        <f t="shared" si="2"/>
        <v>0</v>
      </c>
    </row>
    <row r="14" spans="1:17" s="1" customFormat="1" ht="15.75" customHeight="1">
      <c r="A14" s="64"/>
      <c r="B14" s="43"/>
      <c r="C14" s="65"/>
      <c r="D14" s="44"/>
      <c r="E14" s="45"/>
      <c r="F14" s="46"/>
      <c r="G14" s="46"/>
      <c r="H14" s="66"/>
      <c r="I14" s="60"/>
      <c r="J14" s="226"/>
      <c r="K14" s="227"/>
      <c r="L14" s="60"/>
      <c r="M14" s="48"/>
      <c r="N14" s="61">
        <f t="shared" si="0"/>
        <v>0</v>
      </c>
      <c r="O14" s="62"/>
      <c r="P14" s="47">
        <f t="shared" si="1"/>
      </c>
      <c r="Q14" s="49">
        <f t="shared" si="2"/>
        <v>0</v>
      </c>
    </row>
    <row r="15" spans="1:17" s="1" customFormat="1" ht="15.75" customHeight="1">
      <c r="A15" s="64"/>
      <c r="B15" s="43"/>
      <c r="C15" s="65"/>
      <c r="D15" s="44"/>
      <c r="E15" s="45"/>
      <c r="F15" s="46"/>
      <c r="G15" s="46"/>
      <c r="H15" s="66"/>
      <c r="I15" s="60"/>
      <c r="J15" s="226"/>
      <c r="K15" s="227"/>
      <c r="L15" s="60"/>
      <c r="M15" s="48"/>
      <c r="N15" s="61">
        <f t="shared" si="0"/>
        <v>0</v>
      </c>
      <c r="O15" s="62"/>
      <c r="P15" s="47">
        <f t="shared" si="1"/>
      </c>
      <c r="Q15" s="49">
        <f t="shared" si="2"/>
        <v>0</v>
      </c>
    </row>
    <row r="16" spans="1:17" s="1" customFormat="1" ht="15.75" customHeight="1">
      <c r="A16" s="64"/>
      <c r="B16" s="43"/>
      <c r="C16" s="65"/>
      <c r="D16" s="44"/>
      <c r="E16" s="45"/>
      <c r="F16" s="46"/>
      <c r="G16" s="46"/>
      <c r="H16" s="66"/>
      <c r="I16" s="60"/>
      <c r="J16" s="226"/>
      <c r="K16" s="227"/>
      <c r="L16" s="60"/>
      <c r="M16" s="48"/>
      <c r="N16" s="61">
        <f t="shared" si="0"/>
        <v>0</v>
      </c>
      <c r="O16" s="62"/>
      <c r="P16" s="47">
        <f t="shared" si="1"/>
      </c>
      <c r="Q16" s="49">
        <f t="shared" si="2"/>
        <v>0</v>
      </c>
    </row>
    <row r="17" spans="1:17" s="1" customFormat="1" ht="15.75" customHeight="1">
      <c r="A17" s="64"/>
      <c r="B17" s="43"/>
      <c r="C17" s="65"/>
      <c r="D17" s="44"/>
      <c r="E17" s="45"/>
      <c r="F17" s="46"/>
      <c r="G17" s="46"/>
      <c r="H17" s="66"/>
      <c r="I17" s="60"/>
      <c r="J17" s="226"/>
      <c r="K17" s="227"/>
      <c r="L17" s="60"/>
      <c r="M17" s="48"/>
      <c r="N17" s="61">
        <f t="shared" si="0"/>
        <v>0</v>
      </c>
      <c r="O17" s="62"/>
      <c r="P17" s="47">
        <f t="shared" si="1"/>
      </c>
      <c r="Q17" s="49">
        <f t="shared" si="2"/>
        <v>0</v>
      </c>
    </row>
    <row r="18" spans="1:17" s="1" customFormat="1" ht="15.75" customHeight="1">
      <c r="A18" s="64"/>
      <c r="B18" s="43"/>
      <c r="C18" s="65"/>
      <c r="D18" s="44"/>
      <c r="E18" s="45"/>
      <c r="F18" s="46"/>
      <c r="G18" s="46"/>
      <c r="H18" s="66"/>
      <c r="I18" s="60"/>
      <c r="J18" s="226"/>
      <c r="K18" s="227"/>
      <c r="L18" s="60"/>
      <c r="M18" s="48"/>
      <c r="N18" s="61">
        <f t="shared" si="0"/>
        <v>0</v>
      </c>
      <c r="O18" s="62"/>
      <c r="P18" s="47">
        <f t="shared" si="1"/>
      </c>
      <c r="Q18" s="49">
        <f t="shared" si="2"/>
        <v>0</v>
      </c>
    </row>
    <row r="19" spans="1:17" s="1" customFormat="1" ht="15.75" customHeight="1">
      <c r="A19" s="64"/>
      <c r="B19" s="43"/>
      <c r="C19" s="65"/>
      <c r="D19" s="44"/>
      <c r="E19" s="45"/>
      <c r="F19" s="46"/>
      <c r="G19" s="46"/>
      <c r="H19" s="66"/>
      <c r="I19" s="60"/>
      <c r="J19" s="226"/>
      <c r="K19" s="227"/>
      <c r="L19" s="60"/>
      <c r="M19" s="48"/>
      <c r="N19" s="61">
        <f t="shared" si="0"/>
        <v>0</v>
      </c>
      <c r="O19" s="62"/>
      <c r="P19" s="47">
        <f t="shared" si="1"/>
      </c>
      <c r="Q19" s="49">
        <f t="shared" si="2"/>
        <v>0</v>
      </c>
    </row>
    <row r="20" spans="1:17" s="1" customFormat="1" ht="15.75" customHeight="1">
      <c r="A20" s="64"/>
      <c r="B20" s="43"/>
      <c r="C20" s="65"/>
      <c r="D20" s="44"/>
      <c r="E20" s="45"/>
      <c r="F20" s="46"/>
      <c r="G20" s="46"/>
      <c r="H20" s="66"/>
      <c r="I20" s="60"/>
      <c r="J20" s="226"/>
      <c r="K20" s="227"/>
      <c r="L20" s="60"/>
      <c r="M20" s="48"/>
      <c r="N20" s="61">
        <f t="shared" si="0"/>
        <v>0</v>
      </c>
      <c r="O20" s="62"/>
      <c r="P20" s="47">
        <f t="shared" si="1"/>
      </c>
      <c r="Q20" s="49">
        <f t="shared" si="2"/>
        <v>0</v>
      </c>
    </row>
    <row r="21" spans="1:17" s="1" customFormat="1" ht="15.75" customHeight="1">
      <c r="A21" s="64"/>
      <c r="B21" s="43"/>
      <c r="C21" s="65"/>
      <c r="D21" s="44"/>
      <c r="E21" s="45"/>
      <c r="F21" s="46"/>
      <c r="G21" s="46"/>
      <c r="H21" s="66"/>
      <c r="I21" s="60"/>
      <c r="J21" s="226"/>
      <c r="K21" s="227"/>
      <c r="L21" s="60"/>
      <c r="M21" s="48"/>
      <c r="N21" s="61">
        <f t="shared" si="0"/>
        <v>0</v>
      </c>
      <c r="O21" s="62"/>
      <c r="P21" s="47">
        <f t="shared" si="1"/>
      </c>
      <c r="Q21" s="49">
        <f t="shared" si="2"/>
        <v>0</v>
      </c>
    </row>
    <row r="22" spans="1:17" s="1" customFormat="1" ht="15.75" customHeight="1">
      <c r="A22" s="64"/>
      <c r="B22" s="43"/>
      <c r="C22" s="65"/>
      <c r="D22" s="44"/>
      <c r="E22" s="45"/>
      <c r="F22" s="46"/>
      <c r="G22" s="46"/>
      <c r="H22" s="66"/>
      <c r="I22" s="60"/>
      <c r="J22" s="226"/>
      <c r="K22" s="227"/>
      <c r="L22" s="60"/>
      <c r="M22" s="48"/>
      <c r="N22" s="61">
        <f t="shared" si="0"/>
        <v>0</v>
      </c>
      <c r="O22" s="62"/>
      <c r="P22" s="47">
        <f t="shared" si="1"/>
      </c>
      <c r="Q22" s="49">
        <f t="shared" si="2"/>
        <v>0</v>
      </c>
    </row>
    <row r="23" spans="1:17" s="1" customFormat="1" ht="15.75" customHeight="1">
      <c r="A23" s="64"/>
      <c r="B23" s="43"/>
      <c r="C23" s="65"/>
      <c r="D23" s="44"/>
      <c r="E23" s="45"/>
      <c r="F23" s="46"/>
      <c r="G23" s="46"/>
      <c r="H23" s="66"/>
      <c r="I23" s="60"/>
      <c r="J23" s="226"/>
      <c r="K23" s="227"/>
      <c r="L23" s="60"/>
      <c r="M23" s="48"/>
      <c r="N23" s="61">
        <f t="shared" si="0"/>
        <v>0</v>
      </c>
      <c r="O23" s="62"/>
      <c r="P23" s="47">
        <f t="shared" si="1"/>
      </c>
      <c r="Q23" s="49">
        <f t="shared" si="2"/>
        <v>0</v>
      </c>
    </row>
    <row r="24" spans="1:17" s="1" customFormat="1" ht="15.75" customHeight="1">
      <c r="A24" s="64"/>
      <c r="B24" s="43"/>
      <c r="C24" s="65"/>
      <c r="D24" s="44"/>
      <c r="E24" s="45"/>
      <c r="F24" s="46"/>
      <c r="G24" s="46"/>
      <c r="H24" s="66"/>
      <c r="I24" s="60"/>
      <c r="J24" s="226"/>
      <c r="K24" s="227"/>
      <c r="L24" s="60"/>
      <c r="M24" s="48"/>
      <c r="N24" s="61">
        <f t="shared" si="0"/>
        <v>0</v>
      </c>
      <c r="O24" s="62"/>
      <c r="P24" s="47">
        <f t="shared" si="1"/>
      </c>
      <c r="Q24" s="49">
        <f t="shared" si="2"/>
        <v>0</v>
      </c>
    </row>
    <row r="25" spans="1:17" s="1" customFormat="1" ht="15.75" customHeight="1">
      <c r="A25" s="64"/>
      <c r="B25" s="43"/>
      <c r="C25" s="65"/>
      <c r="D25" s="44"/>
      <c r="E25" s="45"/>
      <c r="F25" s="46"/>
      <c r="G25" s="46"/>
      <c r="H25" s="66"/>
      <c r="I25" s="60"/>
      <c r="J25" s="226"/>
      <c r="K25" s="227"/>
      <c r="L25" s="60"/>
      <c r="M25" s="48"/>
      <c r="N25" s="61">
        <f t="shared" si="0"/>
        <v>0</v>
      </c>
      <c r="O25" s="62"/>
      <c r="P25" s="47">
        <f t="shared" si="1"/>
      </c>
      <c r="Q25" s="49">
        <f t="shared" si="2"/>
        <v>0</v>
      </c>
    </row>
    <row r="26" spans="1:17" s="1" customFormat="1" ht="15.75" customHeight="1">
      <c r="A26" s="64"/>
      <c r="B26" s="43"/>
      <c r="C26" s="65"/>
      <c r="D26" s="44"/>
      <c r="E26" s="45"/>
      <c r="F26" s="46"/>
      <c r="G26" s="46"/>
      <c r="H26" s="66"/>
      <c r="I26" s="60"/>
      <c r="J26" s="226"/>
      <c r="K26" s="227"/>
      <c r="L26" s="60"/>
      <c r="M26" s="48"/>
      <c r="N26" s="61">
        <f t="shared" si="0"/>
        <v>0</v>
      </c>
      <c r="O26" s="62"/>
      <c r="P26" s="47">
        <f t="shared" si="1"/>
      </c>
      <c r="Q26" s="49">
        <f t="shared" si="2"/>
        <v>0</v>
      </c>
    </row>
    <row r="27" spans="1:17" s="1" customFormat="1" ht="15.75" customHeight="1">
      <c r="A27" s="64"/>
      <c r="B27" s="43"/>
      <c r="C27" s="65"/>
      <c r="D27" s="44"/>
      <c r="E27" s="45"/>
      <c r="F27" s="46"/>
      <c r="G27" s="46"/>
      <c r="H27" s="66"/>
      <c r="I27" s="60"/>
      <c r="J27" s="226"/>
      <c r="K27" s="227"/>
      <c r="L27" s="60"/>
      <c r="M27" s="48"/>
      <c r="N27" s="61">
        <f t="shared" si="0"/>
        <v>0</v>
      </c>
      <c r="O27" s="62"/>
      <c r="P27" s="47">
        <f t="shared" si="1"/>
      </c>
      <c r="Q27" s="49">
        <f t="shared" si="2"/>
        <v>0</v>
      </c>
    </row>
    <row r="28" spans="1:17" s="1" customFormat="1" ht="15.75" customHeight="1">
      <c r="A28" s="64"/>
      <c r="B28" s="43"/>
      <c r="C28" s="65"/>
      <c r="D28" s="44"/>
      <c r="E28" s="45"/>
      <c r="F28" s="46"/>
      <c r="G28" s="46"/>
      <c r="H28" s="66"/>
      <c r="I28" s="60"/>
      <c r="J28" s="226"/>
      <c r="K28" s="227"/>
      <c r="L28" s="60"/>
      <c r="M28" s="48"/>
      <c r="N28" s="61">
        <f t="shared" si="0"/>
        <v>0</v>
      </c>
      <c r="O28" s="62"/>
      <c r="P28" s="47">
        <f t="shared" si="1"/>
      </c>
      <c r="Q28" s="49">
        <f t="shared" si="2"/>
        <v>0</v>
      </c>
    </row>
    <row r="29" spans="1:17" s="1" customFormat="1" ht="15.75" customHeight="1">
      <c r="A29" s="64"/>
      <c r="B29" s="43"/>
      <c r="C29" s="65"/>
      <c r="D29" s="44"/>
      <c r="E29" s="45"/>
      <c r="F29" s="46"/>
      <c r="G29" s="46"/>
      <c r="H29" s="66"/>
      <c r="I29" s="60"/>
      <c r="J29" s="226"/>
      <c r="K29" s="227"/>
      <c r="L29" s="60"/>
      <c r="M29" s="48"/>
      <c r="N29" s="61">
        <f t="shared" si="0"/>
        <v>0</v>
      </c>
      <c r="O29" s="62"/>
      <c r="P29" s="47">
        <f t="shared" si="1"/>
      </c>
      <c r="Q29" s="49">
        <f t="shared" si="2"/>
        <v>0</v>
      </c>
    </row>
    <row r="30" spans="1:17" s="1" customFormat="1" ht="15.75" customHeight="1">
      <c r="A30" s="64"/>
      <c r="B30" s="43"/>
      <c r="C30" s="65"/>
      <c r="D30" s="44"/>
      <c r="E30" s="45"/>
      <c r="F30" s="46"/>
      <c r="G30" s="46"/>
      <c r="H30" s="66"/>
      <c r="I30" s="60"/>
      <c r="J30" s="226"/>
      <c r="K30" s="227"/>
      <c r="L30" s="60"/>
      <c r="M30" s="48"/>
      <c r="N30" s="61">
        <f t="shared" si="0"/>
        <v>0</v>
      </c>
      <c r="O30" s="62"/>
      <c r="P30" s="47">
        <f t="shared" si="1"/>
      </c>
      <c r="Q30" s="49">
        <f t="shared" si="2"/>
        <v>0</v>
      </c>
    </row>
    <row r="31" spans="1:17" s="1" customFormat="1" ht="15.75" customHeight="1">
      <c r="A31" s="64"/>
      <c r="B31" s="43"/>
      <c r="C31" s="65"/>
      <c r="D31" s="44"/>
      <c r="E31" s="45"/>
      <c r="F31" s="46"/>
      <c r="G31" s="46"/>
      <c r="H31" s="66"/>
      <c r="I31" s="60"/>
      <c r="J31" s="226"/>
      <c r="K31" s="227"/>
      <c r="L31" s="60"/>
      <c r="M31" s="48"/>
      <c r="N31" s="61">
        <f t="shared" si="0"/>
        <v>0</v>
      </c>
      <c r="O31" s="62"/>
      <c r="P31" s="47">
        <f t="shared" si="1"/>
      </c>
      <c r="Q31" s="49">
        <f t="shared" si="2"/>
        <v>0</v>
      </c>
    </row>
    <row r="32" spans="1:17" s="1" customFormat="1" ht="15.75" customHeight="1">
      <c r="A32" s="64"/>
      <c r="B32" s="43"/>
      <c r="C32" s="65"/>
      <c r="D32" s="44"/>
      <c r="E32" s="45"/>
      <c r="F32" s="46"/>
      <c r="G32" s="46"/>
      <c r="H32" s="66"/>
      <c r="I32" s="60"/>
      <c r="J32" s="226"/>
      <c r="K32" s="227"/>
      <c r="L32" s="60"/>
      <c r="M32" s="48"/>
      <c r="N32" s="61">
        <f t="shared" si="0"/>
        <v>0</v>
      </c>
      <c r="O32" s="62"/>
      <c r="P32" s="47">
        <f t="shared" si="1"/>
      </c>
      <c r="Q32" s="49">
        <f t="shared" si="2"/>
        <v>0</v>
      </c>
    </row>
    <row r="33" spans="1:17" s="1" customFormat="1" ht="15.75" customHeight="1">
      <c r="A33" s="64"/>
      <c r="B33" s="43"/>
      <c r="C33" s="65"/>
      <c r="D33" s="44"/>
      <c r="E33" s="45"/>
      <c r="F33" s="46"/>
      <c r="G33" s="46"/>
      <c r="H33" s="66"/>
      <c r="I33" s="60"/>
      <c r="J33" s="226"/>
      <c r="K33" s="227"/>
      <c r="L33" s="60"/>
      <c r="M33" s="48"/>
      <c r="N33" s="61">
        <f t="shared" si="0"/>
        <v>0</v>
      </c>
      <c r="O33" s="62"/>
      <c r="P33" s="47">
        <f t="shared" si="1"/>
      </c>
      <c r="Q33" s="49">
        <f t="shared" si="2"/>
        <v>0</v>
      </c>
    </row>
    <row r="34" spans="1:17" s="1" customFormat="1" ht="15.75" customHeight="1">
      <c r="A34" s="64"/>
      <c r="B34" s="43"/>
      <c r="C34" s="65"/>
      <c r="D34" s="44"/>
      <c r="E34" s="45"/>
      <c r="F34" s="46"/>
      <c r="G34" s="46"/>
      <c r="H34" s="66"/>
      <c r="I34" s="60"/>
      <c r="J34" s="226"/>
      <c r="K34" s="227"/>
      <c r="L34" s="60"/>
      <c r="M34" s="48"/>
      <c r="N34" s="61">
        <f t="shared" si="0"/>
        <v>0</v>
      </c>
      <c r="O34" s="62"/>
      <c r="P34" s="47">
        <f t="shared" si="1"/>
      </c>
      <c r="Q34" s="49">
        <f t="shared" si="2"/>
        <v>0</v>
      </c>
    </row>
    <row r="35" spans="1:17" s="1" customFormat="1" ht="15.75" customHeight="1">
      <c r="A35" s="64"/>
      <c r="B35" s="43"/>
      <c r="C35" s="65"/>
      <c r="D35" s="44"/>
      <c r="E35" s="45"/>
      <c r="F35" s="46"/>
      <c r="G35" s="46"/>
      <c r="H35" s="66"/>
      <c r="I35" s="60"/>
      <c r="J35" s="226"/>
      <c r="K35" s="227"/>
      <c r="L35" s="60"/>
      <c r="M35" s="48"/>
      <c r="N35" s="61">
        <f t="shared" si="0"/>
        <v>0</v>
      </c>
      <c r="O35" s="62"/>
      <c r="P35" s="47">
        <f t="shared" si="1"/>
      </c>
      <c r="Q35" s="49">
        <f t="shared" si="2"/>
        <v>0</v>
      </c>
    </row>
    <row r="36" spans="1:17" s="2" customFormat="1" ht="3.75" customHeight="1">
      <c r="A36" s="50"/>
      <c r="B36" s="50"/>
      <c r="C36" s="51"/>
      <c r="D36" s="51"/>
      <c r="E36" s="52"/>
      <c r="F36" s="52"/>
      <c r="G36" s="52"/>
      <c r="H36" s="53"/>
      <c r="I36" s="53"/>
      <c r="J36" s="54"/>
      <c r="K36" s="54"/>
      <c r="L36" s="53"/>
      <c r="M36" s="53"/>
      <c r="N36" s="54"/>
      <c r="O36" s="54"/>
      <c r="P36" s="54"/>
      <c r="Q36" s="54"/>
    </row>
    <row r="37" spans="1:17" s="1" customFormat="1" ht="18" customHeight="1">
      <c r="A37" s="54"/>
      <c r="B37" s="54"/>
      <c r="C37" s="54"/>
      <c r="D37" s="54"/>
      <c r="E37" s="52"/>
      <c r="F37" s="52"/>
      <c r="G37" s="52"/>
      <c r="H37" s="53"/>
      <c r="I37" s="53"/>
      <c r="J37" s="54"/>
      <c r="K37" s="54"/>
      <c r="L37" s="53"/>
      <c r="M37" s="53"/>
      <c r="N37" s="223" t="s">
        <v>20</v>
      </c>
      <c r="O37" s="224"/>
      <c r="P37" s="47">
        <f>IF(Q37&gt;0,"$","")</f>
      </c>
      <c r="Q37" s="55">
        <f>SUM(Q9:Q35)</f>
        <v>0</v>
      </c>
    </row>
    <row r="38" spans="1:17" ht="11.25" customHeight="1">
      <c r="A38" s="56"/>
      <c r="B38" s="56"/>
      <c r="C38" s="56"/>
      <c r="D38" s="56"/>
      <c r="E38" s="57"/>
      <c r="F38" s="57"/>
      <c r="G38" s="57"/>
      <c r="H38" s="58"/>
      <c r="I38" s="58"/>
      <c r="J38" s="56"/>
      <c r="K38" s="56"/>
      <c r="L38" s="58"/>
      <c r="M38" s="58"/>
      <c r="N38" s="56"/>
      <c r="O38" s="56"/>
      <c r="P38" s="56"/>
      <c r="Q38" s="59"/>
    </row>
    <row r="39" spans="1:17" ht="11.25" customHeight="1">
      <c r="A39" s="56"/>
      <c r="B39" s="56"/>
      <c r="C39" s="56"/>
      <c r="D39" s="56"/>
      <c r="E39" s="57"/>
      <c r="F39" s="57"/>
      <c r="G39" s="57"/>
      <c r="H39" s="58"/>
      <c r="I39" s="58"/>
      <c r="J39" s="56"/>
      <c r="K39" s="56"/>
      <c r="L39" s="58"/>
      <c r="M39" s="58"/>
      <c r="N39" s="56"/>
      <c r="O39" s="59"/>
      <c r="P39" s="59"/>
      <c r="Q39" s="59"/>
    </row>
    <row r="40" ht="11.25" customHeight="1"/>
  </sheetData>
  <sheetProtection sheet="1" objects="1" scenarios="1"/>
  <mergeCells count="42">
    <mergeCell ref="B6:I6"/>
    <mergeCell ref="J3:M3"/>
    <mergeCell ref="J4:M4"/>
    <mergeCell ref="J33:K33"/>
    <mergeCell ref="J25:K25"/>
    <mergeCell ref="J26:K26"/>
    <mergeCell ref="J27:K27"/>
    <mergeCell ref="J28:K28"/>
    <mergeCell ref="J21:K21"/>
    <mergeCell ref="J22:K22"/>
    <mergeCell ref="J34:K34"/>
    <mergeCell ref="J35:K35"/>
    <mergeCell ref="J29:K29"/>
    <mergeCell ref="J30:K30"/>
    <mergeCell ref="J31:K31"/>
    <mergeCell ref="J32:K32"/>
    <mergeCell ref="J23:K23"/>
    <mergeCell ref="J24:K24"/>
    <mergeCell ref="J17:K17"/>
    <mergeCell ref="J18:K18"/>
    <mergeCell ref="J19:K19"/>
    <mergeCell ref="J20:K20"/>
    <mergeCell ref="N37:O3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P8:Q8"/>
    <mergeCell ref="O2:P2"/>
    <mergeCell ref="A8:C8"/>
    <mergeCell ref="E8:H8"/>
    <mergeCell ref="D2:F2"/>
    <mergeCell ref="D5:E5"/>
    <mergeCell ref="F5:I5"/>
    <mergeCell ref="J2:M2"/>
    <mergeCell ref="Q3:Q6"/>
    <mergeCell ref="N5:O5"/>
  </mergeCells>
  <printOptions/>
  <pageMargins left="0.75" right="0.25" top="0.4" bottom="0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6"/>
  <sheetViews>
    <sheetView showGridLines="0" zoomScalePageLayoutView="0" workbookViewId="0" topLeftCell="AA1">
      <selection activeCell="A1" sqref="A1"/>
    </sheetView>
  </sheetViews>
  <sheetFormatPr defaultColWidth="9.140625" defaultRowHeight="12.75"/>
  <cols>
    <col min="1" max="1" width="4.7109375" style="0" hidden="1" customWidth="1"/>
    <col min="2" max="2" width="2.7109375" style="0" hidden="1" customWidth="1"/>
    <col min="3" max="4" width="18.7109375" style="0" hidden="1" customWidth="1"/>
    <col min="5" max="7" width="2.7109375" style="0" hidden="1" customWidth="1"/>
    <col min="8" max="10" width="18.7109375" style="33" hidden="1" customWidth="1"/>
    <col min="11" max="11" width="2.7109375" style="0" hidden="1" customWidth="1"/>
    <col min="12" max="26" width="9.140625" style="0" hidden="1" customWidth="1"/>
  </cols>
  <sheetData>
    <row r="1" ht="13.5" thickBot="1"/>
    <row r="2" spans="2:11" ht="12.75">
      <c r="B2" s="6"/>
      <c r="C2" s="7"/>
      <c r="D2" s="7"/>
      <c r="E2" s="8"/>
      <c r="G2" s="6"/>
      <c r="H2" s="34"/>
      <c r="I2" s="34"/>
      <c r="J2" s="34"/>
      <c r="K2" s="8"/>
    </row>
    <row r="3" spans="2:11" ht="15.75">
      <c r="B3" s="9"/>
      <c r="C3" s="231" t="s">
        <v>3</v>
      </c>
      <c r="D3" s="229"/>
      <c r="E3" s="10"/>
      <c r="G3" s="9"/>
      <c r="H3" s="232" t="s">
        <v>4</v>
      </c>
      <c r="I3" s="232"/>
      <c r="J3" s="232"/>
      <c r="K3" s="10"/>
    </row>
    <row r="4" spans="2:11" ht="12.75">
      <c r="B4" s="9"/>
      <c r="C4" s="2"/>
      <c r="D4" s="2"/>
      <c r="E4" s="10"/>
      <c r="G4" s="9"/>
      <c r="H4" s="35"/>
      <c r="I4" s="35"/>
      <c r="J4" s="35"/>
      <c r="K4" s="10"/>
    </row>
    <row r="5" spans="2:11" ht="12.75">
      <c r="B5" s="9"/>
      <c r="C5" s="15" t="s">
        <v>5</v>
      </c>
      <c r="D5" s="15" t="s">
        <v>6</v>
      </c>
      <c r="E5" s="10"/>
      <c r="G5" s="9"/>
      <c r="H5" s="36" t="s">
        <v>7</v>
      </c>
      <c r="I5" s="36" t="s">
        <v>8</v>
      </c>
      <c r="J5" s="36" t="s">
        <v>14</v>
      </c>
      <c r="K5" s="10"/>
    </row>
    <row r="6" spans="2:11" ht="12.75">
      <c r="B6" s="9"/>
      <c r="C6" s="15"/>
      <c r="D6" s="15" t="s">
        <v>9</v>
      </c>
      <c r="E6" s="10"/>
      <c r="G6" s="9"/>
      <c r="H6" s="36"/>
      <c r="I6" s="36"/>
      <c r="J6" s="36" t="s">
        <v>17</v>
      </c>
      <c r="K6" s="10"/>
    </row>
    <row r="7" spans="2:11" ht="12.75">
      <c r="B7" s="9"/>
      <c r="C7" s="2"/>
      <c r="D7" s="2"/>
      <c r="E7" s="10"/>
      <c r="G7" s="9"/>
      <c r="H7" s="35"/>
      <c r="I7" s="35"/>
      <c r="J7" s="35"/>
      <c r="K7" s="10"/>
    </row>
    <row r="8" spans="2:11" ht="12.75">
      <c r="B8" s="9"/>
      <c r="C8" s="30">
        <v>0.001</v>
      </c>
      <c r="D8" s="16">
        <v>3</v>
      </c>
      <c r="E8" s="10"/>
      <c r="G8" s="9"/>
      <c r="H8" s="35" t="s">
        <v>2</v>
      </c>
      <c r="I8" s="35" t="s">
        <v>10</v>
      </c>
      <c r="J8" s="35" t="s">
        <v>15</v>
      </c>
      <c r="K8" s="10"/>
    </row>
    <row r="9" spans="2:11" ht="12.75">
      <c r="B9" s="9"/>
      <c r="C9" s="30">
        <v>0.01</v>
      </c>
      <c r="D9" s="16">
        <v>2</v>
      </c>
      <c r="E9" s="10"/>
      <c r="G9" s="9"/>
      <c r="H9" s="35" t="s">
        <v>11</v>
      </c>
      <c r="I9" s="35" t="s">
        <v>12</v>
      </c>
      <c r="J9" s="35" t="s">
        <v>16</v>
      </c>
      <c r="K9" s="10"/>
    </row>
    <row r="10" spans="2:11" ht="12.75">
      <c r="B10" s="9"/>
      <c r="C10" s="30">
        <v>0.1</v>
      </c>
      <c r="D10" s="16">
        <v>1</v>
      </c>
      <c r="E10" s="10"/>
      <c r="G10" s="9"/>
      <c r="H10" s="35"/>
      <c r="I10" s="35"/>
      <c r="J10" s="35"/>
      <c r="K10" s="10"/>
    </row>
    <row r="11" spans="2:11" ht="12.75">
      <c r="B11" s="9"/>
      <c r="C11" s="30">
        <v>1</v>
      </c>
      <c r="D11" s="16">
        <v>0</v>
      </c>
      <c r="E11" s="10"/>
      <c r="G11" s="9"/>
      <c r="H11" s="35"/>
      <c r="I11" s="35"/>
      <c r="J11" s="35"/>
      <c r="K11" s="10"/>
    </row>
    <row r="12" spans="2:11" ht="13.5" thickBot="1">
      <c r="B12" s="12"/>
      <c r="C12" s="13"/>
      <c r="D12" s="13"/>
      <c r="E12" s="14"/>
      <c r="G12" s="12"/>
      <c r="H12" s="37"/>
      <c r="I12" s="37"/>
      <c r="J12" s="37"/>
      <c r="K12" s="14"/>
    </row>
    <row r="13" ht="13.5" thickBot="1"/>
    <row r="14" spans="2:11" ht="12.75">
      <c r="B14" s="38"/>
      <c r="C14" s="39"/>
      <c r="D14" s="39"/>
      <c r="E14" s="39"/>
      <c r="F14" s="7"/>
      <c r="G14" s="7"/>
      <c r="H14" s="34"/>
      <c r="I14" s="34"/>
      <c r="J14" s="34"/>
      <c r="K14" s="8"/>
    </row>
    <row r="15" spans="2:11" ht="15.75" customHeight="1">
      <c r="B15" s="9"/>
      <c r="C15" s="231" t="s">
        <v>23</v>
      </c>
      <c r="D15" s="229"/>
      <c r="E15" s="229"/>
      <c r="F15" s="229"/>
      <c r="G15" s="229"/>
      <c r="H15" s="229"/>
      <c r="I15" s="229"/>
      <c r="J15" s="229"/>
      <c r="K15" s="10"/>
    </row>
    <row r="16" spans="2:11" ht="12.75">
      <c r="B16" s="9"/>
      <c r="C16" s="2"/>
      <c r="D16" s="2"/>
      <c r="E16" s="2"/>
      <c r="F16" s="2"/>
      <c r="G16" s="2"/>
      <c r="H16" s="35"/>
      <c r="I16" s="35"/>
      <c r="J16" s="35"/>
      <c r="K16" s="10"/>
    </row>
    <row r="17" spans="2:11" ht="12.75">
      <c r="B17" s="9"/>
      <c r="C17" s="36" t="s">
        <v>22</v>
      </c>
      <c r="D17" s="36" t="s">
        <v>24</v>
      </c>
      <c r="E17" s="233" t="s">
        <v>7</v>
      </c>
      <c r="F17" s="233"/>
      <c r="G17" s="233"/>
      <c r="H17" s="36" t="s">
        <v>25</v>
      </c>
      <c r="I17" s="36" t="s">
        <v>14</v>
      </c>
      <c r="J17" s="36" t="s">
        <v>35</v>
      </c>
      <c r="K17" s="10"/>
    </row>
    <row r="18" spans="2:11" ht="12.75">
      <c r="B18" s="9"/>
      <c r="C18" s="35"/>
      <c r="D18" s="2"/>
      <c r="E18" s="2"/>
      <c r="F18" s="2"/>
      <c r="G18" s="2"/>
      <c r="H18" s="35"/>
      <c r="I18" s="35"/>
      <c r="J18" s="35"/>
      <c r="K18" s="10"/>
    </row>
    <row r="19" spans="2:11" ht="12.75">
      <c r="B19" s="9"/>
      <c r="C19" s="35" t="s">
        <v>46</v>
      </c>
      <c r="D19" s="11" t="s">
        <v>26</v>
      </c>
      <c r="E19" s="229" t="s">
        <v>27</v>
      </c>
      <c r="F19" s="229"/>
      <c r="G19" s="229"/>
      <c r="H19" s="35" t="s">
        <v>28</v>
      </c>
      <c r="I19" s="35" t="s">
        <v>29</v>
      </c>
      <c r="J19" s="35" t="s">
        <v>30</v>
      </c>
      <c r="K19" s="10"/>
    </row>
    <row r="20" spans="2:11" ht="12.75">
      <c r="B20" s="9"/>
      <c r="C20" s="35" t="s">
        <v>37</v>
      </c>
      <c r="D20" s="11" t="s">
        <v>26</v>
      </c>
      <c r="E20" s="229" t="s">
        <v>27</v>
      </c>
      <c r="F20" s="229"/>
      <c r="G20" s="229"/>
      <c r="H20" s="35" t="s">
        <v>28</v>
      </c>
      <c r="I20" s="35" t="s">
        <v>29</v>
      </c>
      <c r="J20" s="35" t="s">
        <v>31</v>
      </c>
      <c r="K20" s="10"/>
    </row>
    <row r="21" spans="2:11" ht="12.75">
      <c r="B21" s="9"/>
      <c r="C21" s="35" t="s">
        <v>38</v>
      </c>
      <c r="D21" s="11" t="s">
        <v>26</v>
      </c>
      <c r="E21" s="229" t="s">
        <v>27</v>
      </c>
      <c r="F21" s="229"/>
      <c r="G21" s="229"/>
      <c r="H21" s="35" t="s">
        <v>28</v>
      </c>
      <c r="I21" s="35" t="s">
        <v>29</v>
      </c>
      <c r="J21" s="35" t="s">
        <v>32</v>
      </c>
      <c r="K21" s="10"/>
    </row>
    <row r="22" spans="2:11" ht="12.75">
      <c r="B22" s="9"/>
      <c r="C22" s="35" t="s">
        <v>39</v>
      </c>
      <c r="D22" s="11" t="s">
        <v>26</v>
      </c>
      <c r="E22" s="229" t="s">
        <v>27</v>
      </c>
      <c r="F22" s="229"/>
      <c r="G22" s="229"/>
      <c r="H22" s="35" t="s">
        <v>28</v>
      </c>
      <c r="I22" s="35" t="s">
        <v>29</v>
      </c>
      <c r="J22" s="35" t="s">
        <v>33</v>
      </c>
      <c r="K22" s="10"/>
    </row>
    <row r="23" spans="2:11" ht="12.75">
      <c r="B23" s="9"/>
      <c r="C23" s="35" t="s">
        <v>40</v>
      </c>
      <c r="D23" s="11" t="s">
        <v>26</v>
      </c>
      <c r="E23" s="229" t="s">
        <v>27</v>
      </c>
      <c r="F23" s="229"/>
      <c r="G23" s="229"/>
      <c r="H23" s="35" t="s">
        <v>28</v>
      </c>
      <c r="I23" s="35" t="s">
        <v>29</v>
      </c>
      <c r="J23" s="35" t="s">
        <v>52</v>
      </c>
      <c r="K23" s="10"/>
    </row>
    <row r="24" spans="2:11" ht="12.75">
      <c r="B24" s="9"/>
      <c r="C24" s="35" t="s">
        <v>41</v>
      </c>
      <c r="D24" s="11" t="s">
        <v>26</v>
      </c>
      <c r="E24" s="229" t="s">
        <v>27</v>
      </c>
      <c r="F24" s="229"/>
      <c r="G24" s="229"/>
      <c r="H24" s="35" t="s">
        <v>28</v>
      </c>
      <c r="I24" s="35" t="s">
        <v>29</v>
      </c>
      <c r="J24" s="35" t="s">
        <v>34</v>
      </c>
      <c r="K24" s="10"/>
    </row>
    <row r="25" spans="2:11" ht="12.75">
      <c r="B25" s="9"/>
      <c r="C25" s="35" t="s">
        <v>42</v>
      </c>
      <c r="D25" s="11" t="s">
        <v>26</v>
      </c>
      <c r="E25" s="229" t="s">
        <v>51</v>
      </c>
      <c r="F25" s="229"/>
      <c r="G25" s="229"/>
      <c r="H25" s="35" t="s">
        <v>53</v>
      </c>
      <c r="I25" s="35" t="s">
        <v>28</v>
      </c>
      <c r="J25" s="35" t="s">
        <v>67</v>
      </c>
      <c r="K25" s="10"/>
    </row>
    <row r="26" spans="2:11" ht="12.75">
      <c r="B26" s="9"/>
      <c r="C26" s="35" t="s">
        <v>66</v>
      </c>
      <c r="D26" s="11" t="s">
        <v>27</v>
      </c>
      <c r="E26" s="229" t="s">
        <v>29</v>
      </c>
      <c r="F26" s="229"/>
      <c r="G26" s="229"/>
      <c r="H26" s="35" t="s">
        <v>54</v>
      </c>
      <c r="I26" s="35" t="s">
        <v>65</v>
      </c>
      <c r="J26" s="35" t="s">
        <v>68</v>
      </c>
      <c r="K26" s="10"/>
    </row>
    <row r="27" spans="2:11" ht="12.75">
      <c r="B27" s="9"/>
      <c r="C27" s="35" t="s">
        <v>43</v>
      </c>
      <c r="D27" s="11" t="s">
        <v>26</v>
      </c>
      <c r="E27" s="229" t="s">
        <v>27</v>
      </c>
      <c r="F27" s="229"/>
      <c r="G27" s="229"/>
      <c r="H27" s="35" t="s">
        <v>28</v>
      </c>
      <c r="I27" s="35" t="s">
        <v>29</v>
      </c>
      <c r="J27" s="35" t="s">
        <v>69</v>
      </c>
      <c r="K27" s="10"/>
    </row>
    <row r="28" spans="2:11" ht="12.75">
      <c r="B28" s="9"/>
      <c r="C28" s="35" t="s">
        <v>44</v>
      </c>
      <c r="D28" s="11" t="s">
        <v>26</v>
      </c>
      <c r="E28" s="229" t="s">
        <v>51</v>
      </c>
      <c r="F28" s="229"/>
      <c r="G28" s="229"/>
      <c r="H28" s="35" t="s">
        <v>53</v>
      </c>
      <c r="I28" s="35" t="s">
        <v>28</v>
      </c>
      <c r="J28" s="35" t="s">
        <v>57</v>
      </c>
      <c r="K28" s="10"/>
    </row>
    <row r="29" spans="2:11" ht="12.75">
      <c r="B29" s="9"/>
      <c r="C29" s="35" t="s">
        <v>60</v>
      </c>
      <c r="D29" s="11" t="s">
        <v>27</v>
      </c>
      <c r="E29" s="229" t="s">
        <v>29</v>
      </c>
      <c r="F29" s="229"/>
      <c r="G29" s="229"/>
      <c r="H29" s="35" t="s">
        <v>54</v>
      </c>
      <c r="I29" s="35" t="s">
        <v>63</v>
      </c>
      <c r="J29" s="35" t="s">
        <v>58</v>
      </c>
      <c r="K29" s="10"/>
    </row>
    <row r="30" spans="2:11" ht="12.75">
      <c r="B30" s="9"/>
      <c r="C30" s="35" t="s">
        <v>61</v>
      </c>
      <c r="D30" s="11" t="s">
        <v>56</v>
      </c>
      <c r="E30" s="229" t="s">
        <v>62</v>
      </c>
      <c r="F30" s="229"/>
      <c r="G30" s="229"/>
      <c r="H30" s="35" t="s">
        <v>55</v>
      </c>
      <c r="I30" s="35" t="s">
        <v>64</v>
      </c>
      <c r="J30" s="35" t="s">
        <v>59</v>
      </c>
      <c r="K30" s="10"/>
    </row>
    <row r="31" spans="2:11" ht="12.75">
      <c r="B31" s="9"/>
      <c r="C31" s="35" t="s">
        <v>45</v>
      </c>
      <c r="D31" s="11" t="s">
        <v>47</v>
      </c>
      <c r="E31" s="229" t="s">
        <v>48</v>
      </c>
      <c r="F31" s="229"/>
      <c r="G31" s="229"/>
      <c r="H31" s="35" t="s">
        <v>28</v>
      </c>
      <c r="I31" s="35" t="s">
        <v>29</v>
      </c>
      <c r="J31" s="35" t="s">
        <v>36</v>
      </c>
      <c r="K31" s="10"/>
    </row>
    <row r="32" spans="2:11" ht="12.75">
      <c r="B32" s="9"/>
      <c r="C32" s="35" t="s">
        <v>49</v>
      </c>
      <c r="D32" s="11" t="s">
        <v>47</v>
      </c>
      <c r="E32" s="229" t="s">
        <v>48</v>
      </c>
      <c r="F32" s="229"/>
      <c r="G32" s="229"/>
      <c r="H32" s="35" t="s">
        <v>28</v>
      </c>
      <c r="I32" s="35" t="s">
        <v>29</v>
      </c>
      <c r="J32" s="35" t="s">
        <v>36</v>
      </c>
      <c r="K32" s="10"/>
    </row>
    <row r="33" spans="2:11" ht="12.75">
      <c r="B33" s="9"/>
      <c r="C33" s="35" t="s">
        <v>50</v>
      </c>
      <c r="D33" s="11" t="s">
        <v>26</v>
      </c>
      <c r="E33" s="229" t="s">
        <v>27</v>
      </c>
      <c r="F33" s="229"/>
      <c r="G33" s="229"/>
      <c r="H33" s="35" t="s">
        <v>28</v>
      </c>
      <c r="I33" s="35" t="s">
        <v>29</v>
      </c>
      <c r="J33" s="35" t="s">
        <v>51</v>
      </c>
      <c r="K33" s="10"/>
    </row>
    <row r="34" spans="2:11" ht="13.5" thickBot="1">
      <c r="B34" s="12"/>
      <c r="C34" s="13"/>
      <c r="D34" s="13"/>
      <c r="E34" s="13"/>
      <c r="F34" s="13"/>
      <c r="G34" s="13"/>
      <c r="H34" s="37"/>
      <c r="I34" s="37"/>
      <c r="J34" s="37"/>
      <c r="K34" s="14"/>
    </row>
    <row r="36" spans="2:5" ht="12.75">
      <c r="B36" s="230" t="s">
        <v>13</v>
      </c>
      <c r="C36" s="230"/>
      <c r="D36" s="230"/>
      <c r="E36" s="230"/>
    </row>
  </sheetData>
  <sheetProtection sheet="1" objects="1" scenarios="1"/>
  <mergeCells count="20">
    <mergeCell ref="C3:D3"/>
    <mergeCell ref="H3:J3"/>
    <mergeCell ref="E27:G27"/>
    <mergeCell ref="E30:G30"/>
    <mergeCell ref="E21:G21"/>
    <mergeCell ref="E22:G22"/>
    <mergeCell ref="E23:G23"/>
    <mergeCell ref="E24:G24"/>
    <mergeCell ref="C15:J15"/>
    <mergeCell ref="E17:G17"/>
    <mergeCell ref="E33:G33"/>
    <mergeCell ref="B36:E36"/>
    <mergeCell ref="E19:G19"/>
    <mergeCell ref="E20:G20"/>
    <mergeCell ref="E26:G26"/>
    <mergeCell ref="E31:G31"/>
    <mergeCell ref="E32:G32"/>
    <mergeCell ref="E28:G28"/>
    <mergeCell ref="E29:G29"/>
    <mergeCell ref="E25:G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Esther Barwick</Manager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700-050-10</dc:title>
  <dc:subject>Computation Book Pay Item Summary Sheet</dc:subject>
  <dc:creator>Albert Novak</dc:creator>
  <cp:keywords>Summary Form10 Form11</cp:keywords>
  <dc:description/>
  <cp:lastModifiedBy>Windows User</cp:lastModifiedBy>
  <cp:lastPrinted>2019-06-12T18:45:41Z</cp:lastPrinted>
  <dcterms:created xsi:type="dcterms:W3CDTF">1999-01-20T22:28:50Z</dcterms:created>
  <dcterms:modified xsi:type="dcterms:W3CDTF">2019-06-12T18:45:56Z</dcterms:modified>
  <cp:category/>
  <cp:version/>
  <cp:contentType/>
  <cp:contentStatus/>
</cp:coreProperties>
</file>